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24519"/>
</workbook>
</file>

<file path=xl/calcChain.xml><?xml version="1.0" encoding="utf-8"?>
<calcChain xmlns="http://schemas.openxmlformats.org/spreadsheetml/2006/main">
  <c r="AD13" i="2"/>
  <c r="AD47"/>
  <c r="AD48"/>
  <c r="AD49"/>
  <c r="AD50"/>
  <c r="AD51"/>
  <c r="AD46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51"/>
  <c r="AD130"/>
  <c r="AD131"/>
  <c r="AD132"/>
  <c r="AD129"/>
  <c r="AI133" s="1"/>
  <c r="AD108"/>
  <c r="AD109"/>
  <c r="AD110"/>
  <c r="AD111"/>
  <c r="AD112"/>
  <c r="AD107"/>
  <c r="AD88"/>
  <c r="AD89"/>
  <c r="AD87"/>
  <c r="AD69"/>
  <c r="AI70" s="1"/>
  <c r="AD16"/>
  <c r="AD17"/>
  <c r="AD18"/>
  <c r="AD19"/>
  <c r="AD20"/>
  <c r="AD21"/>
  <c r="AD22"/>
  <c r="AD23"/>
  <c r="AD24"/>
  <c r="AD25"/>
  <c r="AD26"/>
  <c r="AD27"/>
  <c r="AD28"/>
  <c r="AD15"/>
  <c r="AI14"/>
  <c r="B14" s="1"/>
  <c r="AD12"/>
  <c r="G185" l="1"/>
  <c r="AI177"/>
  <c r="B177" s="1"/>
  <c r="F138"/>
  <c r="L141" s="1"/>
  <c r="L144" s="1"/>
  <c r="V31" i="1"/>
  <c r="X31" s="1"/>
  <c r="B133" i="2"/>
  <c r="AI113"/>
  <c r="B113"/>
  <c r="V30" i="1"/>
  <c r="X30" s="1"/>
  <c r="F117" i="2"/>
  <c r="L120" s="1"/>
  <c r="L123" s="1"/>
  <c r="AI90"/>
  <c r="F95"/>
  <c r="L98" s="1"/>
  <c r="L101" s="1"/>
  <c r="V28" i="1"/>
  <c r="B90" i="2"/>
  <c r="F74"/>
  <c r="L77" s="1"/>
  <c r="L80" s="1"/>
  <c r="V27" i="1"/>
  <c r="X27" s="1"/>
  <c r="B70" i="2"/>
  <c r="AI52"/>
  <c r="V25" i="1" s="1"/>
  <c r="X25" s="1"/>
  <c r="V26"/>
  <c r="X26" s="1"/>
  <c r="AI29" i="2"/>
  <c r="F34"/>
  <c r="L37" s="1"/>
  <c r="L40" s="1"/>
  <c r="V22" i="1"/>
  <c r="X22" s="1"/>
  <c r="B29" i="2"/>
  <c r="V23" i="1"/>
  <c r="F182" i="2" l="1"/>
  <c r="V32" i="1" s="1"/>
  <c r="V29"/>
  <c r="X29" s="1"/>
  <c r="X28"/>
  <c r="X23"/>
  <c r="F56" i="2"/>
  <c r="L59" s="1"/>
  <c r="L62" s="1"/>
  <c r="L189" l="1"/>
  <c r="L192" s="1"/>
  <c r="V33" i="1"/>
  <c r="X33" s="1"/>
  <c r="X32"/>
  <c r="V24"/>
  <c r="X24" l="1"/>
  <c r="V34"/>
  <c r="V37" l="1"/>
  <c r="X34"/>
  <c r="V40"/>
  <c r="J43" s="1"/>
  <c r="X40"/>
  <c r="V38" l="1"/>
  <c r="X38" s="1"/>
  <c r="X37"/>
  <c r="M43"/>
  <c r="N46" s="1"/>
  <c r="J46"/>
  <c r="R43"/>
  <c r="R46" s="1"/>
</calcChain>
</file>

<file path=xl/sharedStrings.xml><?xml version="1.0" encoding="utf-8"?>
<sst xmlns="http://schemas.openxmlformats.org/spreadsheetml/2006/main" count="478" uniqueCount="213">
  <si>
    <r>
      <rPr>
        <b/>
        <sz val="16"/>
        <color rgb="FFFF0000"/>
        <rFont val="Arial"/>
      </rPr>
      <t>Ján Choma</t>
    </r>
  </si>
  <si>
    <t>Příkrá 900, 438 01 Žatec, tel. 603 207937, e-mail: jan.choma@tiscali.cz</t>
  </si>
  <si>
    <t/>
  </si>
  <si>
    <t xml:space="preserve"> </t>
  </si>
  <si>
    <t xml:space="preserve">Zpracováno programem firmy SELPO Broumy, tel. +420 603 525768 </t>
  </si>
  <si>
    <t>Nabídka číslo:</t>
  </si>
  <si>
    <t>N-2018/0040</t>
  </si>
  <si>
    <t>Název:</t>
  </si>
  <si>
    <t>MODERNIZACE DOPRAVNÍHO HŘIŠTĚ, k.ú. CHOMUTOV II</t>
  </si>
  <si>
    <t>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</si>
  <si>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</si>
  <si>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</si>
  <si>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</si>
  <si>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</si>
  <si>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</si>
  <si>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</si>
  <si>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</si>
  <si>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</si>
  <si>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</si>
  <si>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</si>
  <si>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>C21M - Elektromontáže  -  DEMONTÁŽ</t>
  </si>
  <si>
    <t>3.</t>
  </si>
  <si>
    <t xml:space="preserve">   Podíl přidružených výkonů 4,80% z C21M a navázaného materiálu</t>
  </si>
  <si>
    <t>4.</t>
  </si>
  <si>
    <t>C46M - Zemní práce  -  MONTÁŽ</t>
  </si>
  <si>
    <t>5.</t>
  </si>
  <si>
    <t xml:space="preserve">   Podíl přidružených výkonů 1,60% z C46M</t>
  </si>
  <si>
    <t>6.</t>
  </si>
  <si>
    <t>C801-3 - Stavební práce - výseky, kapsy, rýhy  -  MONTÁŽ</t>
  </si>
  <si>
    <t>7.</t>
  </si>
  <si>
    <t>VC 7/222/89 - Pravidelné revize elektro  -  MONTÁŽ</t>
  </si>
  <si>
    <t>8.</t>
  </si>
  <si>
    <t xml:space="preserve">   Zjištění základních údajů a vyhotovení revizní zprávy 25,00%</t>
  </si>
  <si>
    <t>9.</t>
  </si>
  <si>
    <t>VC 7/32 - Rozvaděče  -  MONTÁŽ</t>
  </si>
  <si>
    <t>10.</t>
  </si>
  <si>
    <t>Výchozí revize elektro  -  MONTÁŽ</t>
  </si>
  <si>
    <t>11.</t>
  </si>
  <si>
    <t>MATERIÁL</t>
  </si>
  <si>
    <t>12.</t>
  </si>
  <si>
    <t xml:space="preserve">   Podružný materiál 5,00%</t>
  </si>
  <si>
    <t>CELKEM URN</t>
  </si>
  <si>
    <t>B.</t>
  </si>
  <si>
    <t>VEDLEJŠÍ ROZPOČTOVÉ NÁKLADY</t>
  </si>
  <si>
    <t>13.</t>
  </si>
  <si>
    <t>Inženýrská činnost 5,00%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</si>
  <si>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</si>
  <si>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</si>
  <si>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</si>
  <si>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</si>
  <si>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</si>
  <si>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</si>
  <si>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</si>
  <si>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Děkujeme za Vaši zakázku. Těšíme se na další spolupráci.</t>
  </si>
  <si>
    <t>vypracoval:</t>
  </si>
  <si>
    <t>neznámý pracovník</t>
  </si>
  <si>
    <t>e-mail:</t>
  </si>
  <si>
    <t>jan.choma@tiscali.cz</t>
  </si>
  <si>
    <t>dne:</t>
  </si>
  <si>
    <t>4.11.2018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</si>
  <si>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</si>
  <si>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</si>
  <si>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</si>
  <si>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</si>
  <si>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</si>
  <si>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</si>
  <si>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</si>
  <si>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DPH [%]</t>
  </si>
  <si>
    <t>210120401</t>
  </si>
  <si>
    <t>jistič bez krytu (IJV-IJM-P0) do 25A</t>
  </si>
  <si>
    <t>11,00</t>
  </si>
  <si>
    <t>ks</t>
  </si>
  <si>
    <t>21,00</t>
  </si>
  <si>
    <t>210120465</t>
  </si>
  <si>
    <t>jistič 3-pólový bez krytu do 63A</t>
  </si>
  <si>
    <t>1,00</t>
  </si>
  <si>
    <t>demontáže stávajícího nepotřebného el. zařízení</t>
  </si>
  <si>
    <t>10,00</t>
  </si>
  <si>
    <t>hod</t>
  </si>
  <si>
    <t>210010061</t>
  </si>
  <si>
    <t>trubka instalační ocelová závitová průměr 36mm (VU)</t>
  </si>
  <si>
    <t>8,00</t>
  </si>
  <si>
    <t>m</t>
  </si>
  <si>
    <t>210100002</t>
  </si>
  <si>
    <t>ukončení vodiče v rozvaděči vč. zapojení a koncovky do 6mm2</t>
  </si>
  <si>
    <t>15,00</t>
  </si>
  <si>
    <t>210100004</t>
  </si>
  <si>
    <t>ukončení vodiče v rozvaděči vč. zapojení a koncovky do 25mm2</t>
  </si>
  <si>
    <t>210191541</t>
  </si>
  <si>
    <t>montáž pilíře bez základu kabelové skříně a zapojení vodičů PRIS 2</t>
  </si>
  <si>
    <t>210220021</t>
  </si>
  <si>
    <t>uzemění v zemi FeZn do 120 mm2 vč. svorek, propojení a izolace spojů</t>
  </si>
  <si>
    <t>25,00</t>
  </si>
  <si>
    <t>210220022</t>
  </si>
  <si>
    <t>uzemění v zemi FeZn průměru 8-10mm vč. svorek, propojení a izolace spojů</t>
  </si>
  <si>
    <t>67,00</t>
  </si>
  <si>
    <t>210220301</t>
  </si>
  <si>
    <t>svorky hromosvodové do 2 šroubu (SS, SR 03)</t>
  </si>
  <si>
    <t>210220302</t>
  </si>
  <si>
    <t>svorky hromosvodové nad 2 šrouby (ST, SJ, SK, SZ, SR01, 02)</t>
  </si>
  <si>
    <t>20,00</t>
  </si>
  <si>
    <t>210810017</t>
  </si>
  <si>
    <t>CYKY-CYKYm 5Cx4mm2 (CYKY 5J4) 750V (VU)</t>
  </si>
  <si>
    <t>30,00</t>
  </si>
  <si>
    <t>210901070</t>
  </si>
  <si>
    <t>AYKY 4Bx25mm2 1kV (VU)</t>
  </si>
  <si>
    <t>275,00</t>
  </si>
  <si>
    <t>215012120</t>
  </si>
  <si>
    <t>lišta vkládací s víčkem 40mm</t>
  </si>
  <si>
    <t>216010051</t>
  </si>
  <si>
    <t>trubka instalační KOPOFLEX průměr 40mm</t>
  </si>
  <si>
    <t>216010053</t>
  </si>
  <si>
    <t>trubka instalační KOPOFLEX průměr 63mm</t>
  </si>
  <si>
    <t>255,00</t>
  </si>
  <si>
    <t>Celkem za ceník:</t>
  </si>
  <si>
    <t>Cena:</t>
  </si>
  <si>
    <t>Kč</t>
  </si>
  <si>
    <t>C46M - Zemní práce</t>
  </si>
  <si>
    <t>460200163</t>
  </si>
  <si>
    <t>Hloubení kabelových nezapažených rýh ručně š. 35 cm, hl. 80 cm, v hornině tř. 3</t>
  </si>
  <si>
    <t>267,00</t>
  </si>
  <si>
    <t>460300006</t>
  </si>
  <si>
    <t>Hutnění zeminy vrstvy 20cm</t>
  </si>
  <si>
    <t>m3</t>
  </si>
  <si>
    <t>460421001</t>
  </si>
  <si>
    <t>Lože kabelů z písku nebo štěrkopísku tl. 5 cm nad kabel, bez zakrytí, š. lože do 65 cm</t>
  </si>
  <si>
    <t>460490012</t>
  </si>
  <si>
    <t>Fólie výstražná z PVC šířky 33cm</t>
  </si>
  <si>
    <t>460560163</t>
  </si>
  <si>
    <t>Zásyp rýh ručně šířky 35 cm, hloubky 80 cm, z horniny tř. 3</t>
  </si>
  <si>
    <t>460620013</t>
  </si>
  <si>
    <t>Provizorní úprava terénu se zhutněním, v hornině tř. 3</t>
  </si>
  <si>
    <t>m2</t>
  </si>
  <si>
    <t>C801-3 - Stavební práce - výseky, kapsy, rýhy</t>
  </si>
  <si>
    <t>97103-3141</t>
  </si>
  <si>
    <t>vybour.otv.cihl.malt.váp. do R=60mm tl.do 300mm</t>
  </si>
  <si>
    <t>5,00</t>
  </si>
  <si>
    <t>VC 7/222/89 - Pravidelné revize elektro</t>
  </si>
  <si>
    <t>105001</t>
  </si>
  <si>
    <t>Zjištění stavu ochrany před úderem blesku</t>
  </si>
  <si>
    <t>svod</t>
  </si>
  <si>
    <t>106010</t>
  </si>
  <si>
    <t>Měření zemního přechodového odporu uzemnění</t>
  </si>
  <si>
    <t>měření</t>
  </si>
  <si>
    <t>107015</t>
  </si>
  <si>
    <t>Demont.a opět.mont.zkušeb.svorky uzemnění</t>
  </si>
  <si>
    <t>VC 7/32 - Rozvaděče</t>
  </si>
  <si>
    <t>C-1651-1</t>
  </si>
  <si>
    <t>spínač vačkový 63A   S 63 V 01,02 P1</t>
  </si>
  <si>
    <t>E-2001-1</t>
  </si>
  <si>
    <t>jističe jednopólové 25-60A LSF, LSF-DC (Cu)</t>
  </si>
  <si>
    <t>6,00</t>
  </si>
  <si>
    <t>E-2010-1</t>
  </si>
  <si>
    <t>jističe třípólové do 25A IT,ITM,J7K,LSF,J21U</t>
  </si>
  <si>
    <t>3,00</t>
  </si>
  <si>
    <t>E-2011-1</t>
  </si>
  <si>
    <t>jističe třípólové 25-60A LSF, J21U (Cu)</t>
  </si>
  <si>
    <t>Výchozí revize elektro</t>
  </si>
  <si>
    <t>320410001</t>
  </si>
  <si>
    <t>Celk.prohl.el.zaříz.a vyhot.rev.zp.do 50.tis.mont.</t>
  </si>
  <si>
    <t>objem</t>
  </si>
  <si>
    <t>320410010</t>
  </si>
  <si>
    <t>Izolační zkouška silových kabelů nn do 4x25mm2</t>
  </si>
  <si>
    <t>4,00</t>
  </si>
  <si>
    <t>kabel</t>
  </si>
  <si>
    <t>320410017</t>
  </si>
  <si>
    <t>Měření odporu nulových smyček 3-fáz.vedení 3x380V</t>
  </si>
  <si>
    <t>okruh</t>
  </si>
  <si>
    <t>320410018</t>
  </si>
  <si>
    <t>Měření zemního odporu pro 1 zemnič</t>
  </si>
  <si>
    <t>zemnič</t>
  </si>
  <si>
    <t>Materiály</t>
  </si>
  <si>
    <t>adapter na jistič + rámeček KT 1</t>
  </si>
  <si>
    <t>adapter na jistič + rámeček KT 3</t>
  </si>
  <si>
    <t>Betonová směs C16/20-XC0</t>
  </si>
  <si>
    <t xml:space="preserve">Cylindrická pulvložka FAB A/03.007 ruzný klíc </t>
  </si>
  <si>
    <t>Dno AHVO</t>
  </si>
  <si>
    <t>Jednobodový pákový záver bez vložky</t>
  </si>
  <si>
    <t xml:space="preserve">Rošt 3x17 modulu s krytem </t>
  </si>
  <si>
    <t>kg</t>
  </si>
  <si>
    <t>Skrín A zdola otevrená - pilíř</t>
  </si>
  <si>
    <t>00228</t>
  </si>
  <si>
    <t>trubka ocelová závitová 6036 průměr 36mm</t>
  </si>
  <si>
    <t>00650</t>
  </si>
  <si>
    <t>spínač na DIN lištu 32A/3p.</t>
  </si>
  <si>
    <t>01402</t>
  </si>
  <si>
    <t>drát FeZn průměr 10mm</t>
  </si>
  <si>
    <t>01403</t>
  </si>
  <si>
    <t>pásek FeZn 30x4</t>
  </si>
  <si>
    <t>01429</t>
  </si>
  <si>
    <t>svorka spojovací pásek-drát</t>
  </si>
  <si>
    <t>01473</t>
  </si>
  <si>
    <t xml:space="preserve">svorka připojovací </t>
  </si>
  <si>
    <t>02135</t>
  </si>
  <si>
    <t>AYKY 4Bx25mm2</t>
  </si>
  <si>
    <t>02962</t>
  </si>
  <si>
    <t>CYKY 5Cx4mm2 (CYKY 5J4)</t>
  </si>
  <si>
    <t>15901</t>
  </si>
  <si>
    <t>jistič 10B-1</t>
  </si>
  <si>
    <t>jistič 16B-1</t>
  </si>
  <si>
    <t>15904</t>
  </si>
  <si>
    <t xml:space="preserve">jistič 32B/3 </t>
  </si>
  <si>
    <t>přepěťová ochrana FLP-B+C MAXI V/3</t>
  </si>
  <si>
    <t>16001</t>
  </si>
  <si>
    <t>jistič 20B-3</t>
  </si>
  <si>
    <t>30016</t>
  </si>
  <si>
    <t>el. instalační lišta 40x40mm</t>
  </si>
  <si>
    <t>90001</t>
  </si>
  <si>
    <t>kopaný písek</t>
  </si>
  <si>
    <t>90006</t>
  </si>
  <si>
    <t>Krycí folie červena š. 0,3m</t>
  </si>
  <si>
    <t>Celkem za materiály:</t>
  </si>
  <si>
    <t>Prořez 5,00%</t>
  </si>
</sst>
</file>

<file path=xl/styles.xml><?xml version="1.0" encoding="utf-8"?>
<styleSheet xmlns="http://schemas.openxmlformats.org/spreadsheetml/2006/main">
  <numFmts count="2">
    <numFmt numFmtId="164" formatCode="[$-10405]#,##0.00;\-#,##0.00"/>
    <numFmt numFmtId="165" formatCode="#,##0.00_ ;\-#,##0.00\ 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0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right" vertical="top" wrapText="1" readingOrder="1"/>
    </xf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164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5" fontId="11" fillId="0" borderId="7" xfId="1" applyNumberFormat="1" applyFont="1" applyFill="1" applyBorder="1" applyAlignment="1">
      <alignment horizontal="right" vertical="top" wrapText="1" readingOrder="1"/>
    </xf>
    <xf numFmtId="165" fontId="11" fillId="0" borderId="0" xfId="1" applyNumberFormat="1" applyFont="1" applyFill="1" applyBorder="1" applyAlignment="1">
      <alignment horizontal="right" vertical="top" wrapText="1" readingOrder="1"/>
    </xf>
    <xf numFmtId="165" fontId="8" fillId="0" borderId="10" xfId="1" applyNumberFormat="1" applyFont="1" applyFill="1" applyBorder="1" applyAlignment="1">
      <alignment horizontal="right" vertical="center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54"/>
  <sheetViews>
    <sheetView showGridLines="0" tabSelected="1" workbookViewId="0">
      <pane ySplit="7" topLeftCell="A25" activePane="bottomLeft" state="frozen"/>
      <selection pane="bottomLeft" activeCell="X41" sqref="X41"/>
    </sheetView>
  </sheetViews>
  <sheetFormatPr defaultRowHeight="15"/>
  <cols>
    <col min="1" max="1" width="0.5703125" customWidth="1"/>
    <col min="2" max="2" width="1.5703125" customWidth="1"/>
    <col min="3" max="3" width="0.28515625" customWidth="1"/>
    <col min="4" max="4" width="6.7109375" customWidth="1"/>
    <col min="5" max="5" width="2" customWidth="1"/>
    <col min="6" max="6" width="1.42578125" customWidth="1"/>
    <col min="7" max="7" width="0.85546875" customWidth="1"/>
    <col min="8" max="8" width="1.28515625" customWidth="1"/>
    <col min="9" max="9" width="0" hidden="1" customWidth="1"/>
    <col min="10" max="10" width="5.42578125" customWidth="1"/>
    <col min="11" max="11" width="8.85546875" customWidth="1"/>
    <col min="12" max="12" width="1.7109375" customWidth="1"/>
    <col min="13" max="13" width="0" hidden="1" customWidth="1"/>
    <col min="14" max="14" width="4.140625" customWidth="1"/>
    <col min="15" max="15" width="6.42578125" customWidth="1"/>
    <col min="16" max="16" width="3.5703125" customWidth="1"/>
    <col min="17" max="17" width="1.140625" customWidth="1"/>
    <col min="18" max="18" width="2.28515625" customWidth="1"/>
    <col min="19" max="19" width="13" customWidth="1"/>
    <col min="20" max="20" width="0.42578125" customWidth="1"/>
    <col min="21" max="21" width="8.5703125" customWidth="1"/>
    <col min="22" max="22" width="5.28515625" customWidth="1"/>
    <col min="23" max="23" width="10.5703125" customWidth="1"/>
    <col min="24" max="24" width="2.85546875" customWidth="1"/>
    <col min="25" max="25" width="1" customWidth="1"/>
    <col min="26" max="26" width="10.140625" customWidth="1"/>
    <col min="27" max="27" width="0" hidden="1" customWidth="1"/>
    <col min="28" max="28" width="1.28515625" customWidth="1"/>
    <col min="29" max="30" width="0.5703125" customWidth="1"/>
  </cols>
  <sheetData>
    <row r="1" spans="1:30">
      <c r="P1" s="42" t="s">
        <v>0</v>
      </c>
      <c r="Q1" s="21"/>
      <c r="R1" s="21"/>
      <c r="S1" s="21"/>
    </row>
    <row r="2" spans="1:30">
      <c r="G2" s="43" t="s">
        <v>1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30" ht="0.2" customHeight="1"/>
    <row r="4" spans="1:30">
      <c r="A4" s="44" t="s">
        <v>2</v>
      </c>
      <c r="B4" s="21"/>
      <c r="C4" s="21"/>
      <c r="D4" s="21"/>
      <c r="E4" s="21"/>
      <c r="F4" s="21"/>
      <c r="G4" s="21"/>
      <c r="O4" s="43" t="s">
        <v>2</v>
      </c>
      <c r="P4" s="21"/>
      <c r="Q4" s="21"/>
      <c r="R4" s="21"/>
      <c r="W4" s="46" t="s">
        <v>3</v>
      </c>
      <c r="X4" s="21"/>
    </row>
    <row r="5" spans="1:30">
      <c r="A5" s="45"/>
      <c r="B5" s="45"/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45"/>
      <c r="P5" s="45"/>
      <c r="Q5" s="45"/>
      <c r="R5" s="45"/>
      <c r="S5" s="1"/>
      <c r="T5" s="1"/>
      <c r="U5" s="1"/>
      <c r="V5" s="1"/>
      <c r="W5" s="45"/>
      <c r="X5" s="45"/>
      <c r="Y5" s="1"/>
      <c r="Z5" s="1"/>
      <c r="AA5" s="1"/>
      <c r="AB5" s="1"/>
      <c r="AC5" s="1"/>
      <c r="AD5" s="1"/>
    </row>
    <row r="6" spans="1:30" ht="11.25" customHeight="1">
      <c r="A6" s="4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30" ht="0" hidden="1" customHeight="1"/>
    <row r="8" spans="1:30" ht="2.85" customHeight="1"/>
    <row r="9" spans="1:30" ht="5.6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4"/>
    </row>
    <row r="10" spans="1:30" ht="16.350000000000001" customHeight="1">
      <c r="B10" s="5"/>
      <c r="C10" s="6"/>
      <c r="D10" s="35" t="s">
        <v>5</v>
      </c>
      <c r="E10" s="36"/>
      <c r="F10" s="36"/>
      <c r="G10" s="36"/>
      <c r="H10" s="36"/>
      <c r="I10" s="36"/>
      <c r="J10" s="36"/>
      <c r="K10" s="37" t="s">
        <v>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6"/>
      <c r="AB10" s="7"/>
    </row>
    <row r="11" spans="1:30" ht="16.350000000000001" customHeight="1">
      <c r="B11" s="5"/>
      <c r="C11" s="6"/>
      <c r="D11" s="35" t="s">
        <v>7</v>
      </c>
      <c r="E11" s="36"/>
      <c r="F11" s="36"/>
      <c r="G11" s="36"/>
      <c r="H11" s="36"/>
      <c r="I11" s="36"/>
      <c r="J11" s="36"/>
      <c r="K11" s="37" t="s">
        <v>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6"/>
      <c r="AB11" s="7"/>
    </row>
    <row r="12" spans="1:30" ht="16.350000000000001" customHeight="1">
      <c r="B12" s="5"/>
      <c r="C12" s="6"/>
      <c r="D12" s="35" t="s">
        <v>2</v>
      </c>
      <c r="E12" s="36"/>
      <c r="F12" s="36"/>
      <c r="G12" s="36"/>
      <c r="H12" s="36"/>
      <c r="I12" s="36"/>
      <c r="J12" s="36"/>
      <c r="K12" s="37" t="s">
        <v>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6"/>
      <c r="AB12" s="7"/>
    </row>
    <row r="13" spans="1:30" ht="2.85" customHeight="1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10"/>
    </row>
    <row r="14" spans="1:30" ht="2.85" customHeight="1"/>
    <row r="15" spans="1:30" ht="11.45" customHeight="1"/>
    <row r="16" spans="1:30" ht="2.85" customHeight="1"/>
    <row r="17" spans="2:29" ht="0" hidden="1" customHeight="1"/>
    <row r="18" spans="2:29" ht="17.100000000000001" customHeight="1">
      <c r="B18" s="38" t="s">
        <v>10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2:29" ht="2.85" customHeight="1"/>
    <row r="20" spans="2:29" ht="11.45" customHeight="1">
      <c r="B20" s="39" t="s">
        <v>11</v>
      </c>
      <c r="C20" s="31"/>
      <c r="D20" s="31"/>
      <c r="E20" s="40" t="s">
        <v>12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9" t="s">
        <v>13</v>
      </c>
      <c r="W20" s="31"/>
      <c r="X20" s="39" t="s">
        <v>14</v>
      </c>
      <c r="Y20" s="31"/>
      <c r="Z20" s="31"/>
      <c r="AA20" s="31"/>
      <c r="AB20" s="31"/>
      <c r="AC20" s="31"/>
    </row>
    <row r="21" spans="2:29" ht="11.45" customHeight="1">
      <c r="B21" s="34" t="s">
        <v>15</v>
      </c>
      <c r="C21" s="21"/>
      <c r="D21" s="21"/>
      <c r="E21" s="22" t="s">
        <v>16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0" t="s">
        <v>2</v>
      </c>
      <c r="W21" s="21"/>
      <c r="X21" s="20" t="s">
        <v>2</v>
      </c>
      <c r="Y21" s="21"/>
      <c r="Z21" s="21"/>
      <c r="AA21" s="21"/>
      <c r="AB21" s="21"/>
      <c r="AC21" s="21"/>
    </row>
    <row r="22" spans="2:29" ht="11.25" customHeight="1">
      <c r="B22" s="28" t="s">
        <v>17</v>
      </c>
      <c r="C22" s="21"/>
      <c r="D22" s="21"/>
      <c r="E22" s="29" t="s">
        <v>18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8">
        <f>'Položky všech ceníků'!AI29</f>
        <v>0</v>
      </c>
      <c r="W22" s="21"/>
      <c r="X22" s="28">
        <f>V22</f>
        <v>0</v>
      </c>
      <c r="Y22" s="21"/>
      <c r="Z22" s="21"/>
      <c r="AA22" s="21"/>
      <c r="AB22" s="21"/>
      <c r="AC22" s="21"/>
    </row>
    <row r="23" spans="2:29" ht="11.45" customHeight="1">
      <c r="B23" s="28" t="s">
        <v>19</v>
      </c>
      <c r="C23" s="21"/>
      <c r="D23" s="21"/>
      <c r="E23" s="29" t="s">
        <v>20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8">
        <f>'Položky všech ceníků'!AI14</f>
        <v>0</v>
      </c>
      <c r="W23" s="21"/>
      <c r="X23" s="28">
        <f>V23</f>
        <v>0</v>
      </c>
      <c r="Y23" s="21"/>
      <c r="Z23" s="21"/>
      <c r="AA23" s="21"/>
      <c r="AB23" s="21"/>
      <c r="AC23" s="21"/>
    </row>
    <row r="24" spans="2:29" ht="11.45" customHeight="1">
      <c r="B24" s="28" t="s">
        <v>21</v>
      </c>
      <c r="C24" s="21"/>
      <c r="D24" s="21"/>
      <c r="E24" s="29" t="s">
        <v>22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8">
        <f>V32*0.048</f>
        <v>0</v>
      </c>
      <c r="W24" s="21"/>
      <c r="X24" s="28">
        <f>V24</f>
        <v>0</v>
      </c>
      <c r="Y24" s="21"/>
      <c r="Z24" s="21"/>
      <c r="AA24" s="21"/>
      <c r="AB24" s="21"/>
      <c r="AC24" s="21"/>
    </row>
    <row r="25" spans="2:29" ht="11.45" customHeight="1">
      <c r="B25" s="28" t="s">
        <v>23</v>
      </c>
      <c r="C25" s="21"/>
      <c r="D25" s="21"/>
      <c r="E25" s="29" t="s">
        <v>24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8">
        <f>'Položky všech ceníků'!AI52</f>
        <v>0</v>
      </c>
      <c r="W25" s="21"/>
      <c r="X25" s="28">
        <f>V25</f>
        <v>0</v>
      </c>
      <c r="Y25" s="21"/>
      <c r="Z25" s="21"/>
      <c r="AA25" s="21"/>
      <c r="AB25" s="21"/>
      <c r="AC25" s="21"/>
    </row>
    <row r="26" spans="2:29" ht="11.25" customHeight="1">
      <c r="B26" s="28" t="s">
        <v>25</v>
      </c>
      <c r="C26" s="21"/>
      <c r="D26" s="21"/>
      <c r="E26" s="29" t="s">
        <v>26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8">
        <f>V25*0.016</f>
        <v>0</v>
      </c>
      <c r="W26" s="21"/>
      <c r="X26" s="28">
        <f>V26</f>
        <v>0</v>
      </c>
      <c r="Y26" s="21"/>
      <c r="Z26" s="21"/>
      <c r="AA26" s="21"/>
      <c r="AB26" s="21"/>
      <c r="AC26" s="21"/>
    </row>
    <row r="27" spans="2:29" ht="11.45" customHeight="1">
      <c r="B27" s="28" t="s">
        <v>27</v>
      </c>
      <c r="C27" s="21"/>
      <c r="D27" s="21"/>
      <c r="E27" s="29" t="s">
        <v>28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8">
        <f>'Položky všech ceníků'!AI70</f>
        <v>0</v>
      </c>
      <c r="W27" s="21"/>
      <c r="X27" s="28">
        <f>V27</f>
        <v>0</v>
      </c>
      <c r="Y27" s="21"/>
      <c r="Z27" s="21"/>
      <c r="AA27" s="21"/>
      <c r="AB27" s="21"/>
      <c r="AC27" s="21"/>
    </row>
    <row r="28" spans="2:29" ht="11.45" customHeight="1">
      <c r="B28" s="28" t="s">
        <v>29</v>
      </c>
      <c r="C28" s="21"/>
      <c r="D28" s="21"/>
      <c r="E28" s="29" t="s">
        <v>30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8">
        <f>'Položky všech ceníků'!AI90</f>
        <v>0</v>
      </c>
      <c r="W28" s="21"/>
      <c r="X28" s="28">
        <f>V28</f>
        <v>0</v>
      </c>
      <c r="Y28" s="21"/>
      <c r="Z28" s="21"/>
      <c r="AA28" s="21"/>
      <c r="AB28" s="21"/>
      <c r="AC28" s="21"/>
    </row>
    <row r="29" spans="2:29" ht="11.45" customHeight="1">
      <c r="B29" s="28" t="s">
        <v>31</v>
      </c>
      <c r="C29" s="21"/>
      <c r="D29" s="21"/>
      <c r="E29" s="29" t="s">
        <v>32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8">
        <f>V28*0.25</f>
        <v>0</v>
      </c>
      <c r="W29" s="21"/>
      <c r="X29" s="28">
        <f>V29</f>
        <v>0</v>
      </c>
      <c r="Y29" s="21"/>
      <c r="Z29" s="21"/>
      <c r="AA29" s="21"/>
      <c r="AB29" s="21"/>
      <c r="AC29" s="21"/>
    </row>
    <row r="30" spans="2:29" ht="11.25" customHeight="1">
      <c r="B30" s="28" t="s">
        <v>33</v>
      </c>
      <c r="C30" s="21"/>
      <c r="D30" s="21"/>
      <c r="E30" s="29" t="s">
        <v>34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8">
        <f>'Položky všech ceníků'!AI113</f>
        <v>0</v>
      </c>
      <c r="W30" s="21"/>
      <c r="X30" s="28">
        <f>V30</f>
        <v>0</v>
      </c>
      <c r="Y30" s="21"/>
      <c r="Z30" s="21"/>
      <c r="AA30" s="21"/>
      <c r="AB30" s="21"/>
      <c r="AC30" s="21"/>
    </row>
    <row r="31" spans="2:29" ht="11.45" customHeight="1">
      <c r="B31" s="28" t="s">
        <v>35</v>
      </c>
      <c r="C31" s="21"/>
      <c r="D31" s="21"/>
      <c r="E31" s="29" t="s">
        <v>36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8">
        <f>'Položky všech ceníků'!AI133</f>
        <v>0</v>
      </c>
      <c r="W31" s="21"/>
      <c r="X31" s="28">
        <f>V31</f>
        <v>0</v>
      </c>
      <c r="Y31" s="21"/>
      <c r="Z31" s="21"/>
      <c r="AA31" s="21"/>
      <c r="AB31" s="21"/>
      <c r="AC31" s="21"/>
    </row>
    <row r="32" spans="2:29" ht="11.45" customHeight="1">
      <c r="B32" s="28" t="s">
        <v>37</v>
      </c>
      <c r="C32" s="21"/>
      <c r="D32" s="21"/>
      <c r="E32" s="29" t="s">
        <v>38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8">
        <f>SUM('Položky všech ceníků'!F182:G185)</f>
        <v>0</v>
      </c>
      <c r="W32" s="21"/>
      <c r="X32" s="28">
        <f>V32</f>
        <v>0</v>
      </c>
      <c r="Y32" s="21"/>
      <c r="Z32" s="21"/>
      <c r="AA32" s="21"/>
      <c r="AB32" s="21"/>
      <c r="AC32" s="21"/>
    </row>
    <row r="33" spans="2:29" ht="11.45" customHeight="1">
      <c r="B33" s="28" t="s">
        <v>39</v>
      </c>
      <c r="C33" s="21"/>
      <c r="D33" s="21"/>
      <c r="E33" s="29" t="s">
        <v>40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8">
        <f>V32*0.05</f>
        <v>0</v>
      </c>
      <c r="W33" s="21"/>
      <c r="X33" s="28">
        <f>V33</f>
        <v>0</v>
      </c>
      <c r="Y33" s="21"/>
      <c r="Z33" s="21"/>
      <c r="AA33" s="21"/>
      <c r="AB33" s="21"/>
      <c r="AC33" s="21"/>
    </row>
    <row r="34" spans="2:29" ht="11.45" customHeight="1">
      <c r="B34" s="34" t="s">
        <v>2</v>
      </c>
      <c r="C34" s="21"/>
      <c r="D34" s="21"/>
      <c r="E34" s="22" t="s">
        <v>41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0">
        <f>SUM(V22:V33)</f>
        <v>0</v>
      </c>
      <c r="W34" s="21"/>
      <c r="X34" s="20">
        <f>V34</f>
        <v>0</v>
      </c>
      <c r="Y34" s="21"/>
      <c r="Z34" s="21"/>
      <c r="AA34" s="21"/>
      <c r="AB34" s="21"/>
      <c r="AC34" s="21"/>
    </row>
    <row r="35" spans="2:29" ht="11.25" customHeight="1">
      <c r="B35" s="28" t="s">
        <v>2</v>
      </c>
      <c r="C35" s="21"/>
      <c r="D35" s="21"/>
      <c r="E35" s="29" t="s">
        <v>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8" t="s">
        <v>2</v>
      </c>
      <c r="W35" s="21"/>
      <c r="X35" s="28" t="s">
        <v>2</v>
      </c>
      <c r="Y35" s="21"/>
      <c r="Z35" s="21"/>
      <c r="AA35" s="21"/>
      <c r="AB35" s="21"/>
      <c r="AC35" s="21"/>
    </row>
    <row r="36" spans="2:29" ht="11.45" customHeight="1">
      <c r="B36" s="34" t="s">
        <v>42</v>
      </c>
      <c r="C36" s="21"/>
      <c r="D36" s="21"/>
      <c r="E36" s="22" t="s">
        <v>43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0" t="s">
        <v>2</v>
      </c>
      <c r="W36" s="21"/>
      <c r="X36" s="20" t="s">
        <v>2</v>
      </c>
      <c r="Y36" s="21"/>
      <c r="Z36" s="21"/>
      <c r="AA36" s="21"/>
      <c r="AB36" s="21"/>
      <c r="AC36" s="21"/>
    </row>
    <row r="37" spans="2:29" ht="11.45" customHeight="1">
      <c r="B37" s="28" t="s">
        <v>44</v>
      </c>
      <c r="C37" s="21"/>
      <c r="D37" s="21"/>
      <c r="E37" s="29" t="s">
        <v>45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8">
        <f>V34*0.05</f>
        <v>0</v>
      </c>
      <c r="W37" s="21"/>
      <c r="X37" s="28">
        <f>V37</f>
        <v>0</v>
      </c>
      <c r="Y37" s="21"/>
      <c r="Z37" s="21"/>
      <c r="AA37" s="21"/>
      <c r="AB37" s="21"/>
      <c r="AC37" s="21"/>
    </row>
    <row r="38" spans="2:29" ht="11.45" customHeight="1">
      <c r="B38" s="34" t="s">
        <v>2</v>
      </c>
      <c r="C38" s="21"/>
      <c r="D38" s="21"/>
      <c r="E38" s="22" t="s">
        <v>46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0">
        <f>V37</f>
        <v>0</v>
      </c>
      <c r="W38" s="21"/>
      <c r="X38" s="20">
        <f>V38</f>
        <v>0</v>
      </c>
      <c r="Y38" s="21"/>
      <c r="Z38" s="21"/>
      <c r="AA38" s="21"/>
      <c r="AB38" s="21"/>
      <c r="AC38" s="21"/>
    </row>
    <row r="39" spans="2:29" ht="11.25" customHeight="1">
      <c r="B39" s="28" t="s">
        <v>2</v>
      </c>
      <c r="C39" s="21"/>
      <c r="D39" s="21"/>
      <c r="E39" s="29" t="s">
        <v>2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8" t="s">
        <v>2</v>
      </c>
      <c r="W39" s="21"/>
      <c r="X39" s="28" t="s">
        <v>2</v>
      </c>
      <c r="Y39" s="21"/>
      <c r="Z39" s="21"/>
      <c r="AA39" s="21"/>
      <c r="AB39" s="21"/>
      <c r="AC39" s="21"/>
    </row>
    <row r="40" spans="2:29" ht="11.45" customHeight="1">
      <c r="B40" s="30" t="s">
        <v>47</v>
      </c>
      <c r="C40" s="31"/>
      <c r="D40" s="31"/>
      <c r="E40" s="32" t="s">
        <v>48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3">
        <f>V34+V37</f>
        <v>0</v>
      </c>
      <c r="W40" s="31"/>
      <c r="X40" s="33">
        <f>V40</f>
        <v>0</v>
      </c>
      <c r="Y40" s="31"/>
      <c r="Z40" s="31"/>
      <c r="AA40" s="31"/>
      <c r="AB40" s="31"/>
      <c r="AC40" s="31"/>
    </row>
    <row r="41" spans="2:29" ht="14.25" customHeight="1"/>
    <row r="42" spans="2:29" ht="11.45" customHeight="1">
      <c r="B42" s="25" t="s">
        <v>2</v>
      </c>
      <c r="C42" s="26"/>
      <c r="D42" s="26"/>
      <c r="E42" s="26"/>
      <c r="F42" s="26"/>
      <c r="G42" s="26"/>
      <c r="H42" s="26"/>
      <c r="J42" s="27" t="s">
        <v>13</v>
      </c>
      <c r="K42" s="26"/>
      <c r="L42" s="26"/>
      <c r="M42" s="27" t="s">
        <v>49</v>
      </c>
      <c r="N42" s="26"/>
      <c r="O42" s="26"/>
      <c r="P42" s="26"/>
      <c r="Q42" s="26"/>
      <c r="R42" s="27" t="s">
        <v>50</v>
      </c>
      <c r="S42" s="26"/>
      <c r="T42" s="26"/>
    </row>
    <row r="43" spans="2:29" ht="11.25" customHeight="1">
      <c r="B43" s="27" t="s">
        <v>51</v>
      </c>
      <c r="C43" s="26"/>
      <c r="D43" s="26"/>
      <c r="E43" s="26"/>
      <c r="F43" s="26"/>
      <c r="G43" s="26"/>
      <c r="H43" s="26"/>
      <c r="I43" s="13"/>
      <c r="J43" s="27">
        <f>V40</f>
        <v>0</v>
      </c>
      <c r="K43" s="26"/>
      <c r="L43" s="26"/>
      <c r="M43" s="27">
        <f>J43*0.21</f>
        <v>0</v>
      </c>
      <c r="N43" s="26"/>
      <c r="O43" s="26"/>
      <c r="P43" s="26"/>
      <c r="Q43" s="26"/>
      <c r="R43" s="27">
        <f>J43+M43</f>
        <v>0</v>
      </c>
      <c r="S43" s="26"/>
      <c r="T43" s="26"/>
    </row>
    <row r="44" spans="2:29" ht="0" hidden="1" customHeight="1"/>
    <row r="45" spans="2:29" ht="3" customHeight="1"/>
    <row r="46" spans="2:29" ht="11.25" customHeight="1">
      <c r="B46" s="23" t="s">
        <v>52</v>
      </c>
      <c r="C46" s="21"/>
      <c r="D46" s="21"/>
      <c r="E46" s="21"/>
      <c r="F46" s="21"/>
      <c r="G46" s="21"/>
      <c r="H46" s="21"/>
      <c r="J46" s="23">
        <f>J43</f>
        <v>0</v>
      </c>
      <c r="K46" s="21"/>
      <c r="L46" s="21"/>
      <c r="N46" s="23">
        <f>M43</f>
        <v>0</v>
      </c>
      <c r="O46" s="21"/>
      <c r="P46" s="21"/>
      <c r="Q46" s="21"/>
      <c r="R46" s="23">
        <f>R43</f>
        <v>0</v>
      </c>
      <c r="S46" s="21"/>
      <c r="T46" s="21"/>
    </row>
    <row r="47" spans="2:29" ht="5.65" customHeight="1"/>
    <row r="48" spans="2:29" ht="2.85" customHeight="1"/>
    <row r="49" spans="2:16" ht="0" hidden="1" customHeight="1"/>
    <row r="50" spans="2:16" ht="12.6" customHeight="1">
      <c r="B50" s="24" t="s">
        <v>53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</row>
    <row r="51" spans="2:16" ht="11.45" customHeight="1"/>
    <row r="52" spans="2:16" ht="11.45" customHeight="1">
      <c r="B52" s="20" t="s">
        <v>54</v>
      </c>
      <c r="C52" s="21"/>
      <c r="D52" s="21"/>
      <c r="E52" s="21"/>
      <c r="F52" s="22" t="s">
        <v>55</v>
      </c>
      <c r="G52" s="21"/>
      <c r="H52" s="21"/>
      <c r="I52" s="21"/>
      <c r="J52" s="21"/>
      <c r="K52" s="21"/>
    </row>
    <row r="53" spans="2:16" ht="11.45" customHeight="1">
      <c r="B53" s="20" t="s">
        <v>56</v>
      </c>
      <c r="C53" s="21"/>
      <c r="D53" s="21"/>
      <c r="E53" s="21"/>
      <c r="F53" s="22" t="s">
        <v>57</v>
      </c>
      <c r="G53" s="21"/>
      <c r="H53" s="21"/>
      <c r="I53" s="21"/>
      <c r="J53" s="21"/>
      <c r="K53" s="21"/>
    </row>
    <row r="54" spans="2:16" ht="11.25" customHeight="1">
      <c r="B54" s="20" t="s">
        <v>58</v>
      </c>
      <c r="C54" s="21"/>
      <c r="D54" s="21"/>
      <c r="E54" s="21"/>
      <c r="F54" s="22" t="s">
        <v>59</v>
      </c>
      <c r="G54" s="21"/>
      <c r="H54" s="21"/>
      <c r="I54" s="21"/>
      <c r="J54" s="21"/>
      <c r="K54" s="21"/>
    </row>
  </sheetData>
  <mergeCells count="116">
    <mergeCell ref="P1:S1"/>
    <mergeCell ref="G2:Y2"/>
    <mergeCell ref="A4:G5"/>
    <mergeCell ref="O4:R5"/>
    <mergeCell ref="W4:X5"/>
    <mergeCell ref="D12:J12"/>
    <mergeCell ref="K12:Z12"/>
    <mergeCell ref="B18:AC18"/>
    <mergeCell ref="B20:D20"/>
    <mergeCell ref="E20:U20"/>
    <mergeCell ref="V20:W20"/>
    <mergeCell ref="X20:AC20"/>
    <mergeCell ref="A6:AD6"/>
    <mergeCell ref="D10:J10"/>
    <mergeCell ref="K10:Z10"/>
    <mergeCell ref="D11:J11"/>
    <mergeCell ref="K11:Z11"/>
    <mergeCell ref="B23:D23"/>
    <mergeCell ref="E23:U23"/>
    <mergeCell ref="V23:W23"/>
    <mergeCell ref="X23:AC23"/>
    <mergeCell ref="B24:D24"/>
    <mergeCell ref="E24:U24"/>
    <mergeCell ref="V24:W24"/>
    <mergeCell ref="X24:AC24"/>
    <mergeCell ref="B21:D21"/>
    <mergeCell ref="E21:U21"/>
    <mergeCell ref="V21:W21"/>
    <mergeCell ref="X21:AC21"/>
    <mergeCell ref="B22:D22"/>
    <mergeCell ref="E22:U22"/>
    <mergeCell ref="V22:W22"/>
    <mergeCell ref="X22:AC22"/>
    <mergeCell ref="B27:D27"/>
    <mergeCell ref="E27:U27"/>
    <mergeCell ref="V27:W27"/>
    <mergeCell ref="X27:AC27"/>
    <mergeCell ref="B28:D28"/>
    <mergeCell ref="E28:U28"/>
    <mergeCell ref="V28:W28"/>
    <mergeCell ref="X28:AC28"/>
    <mergeCell ref="B25:D25"/>
    <mergeCell ref="E25:U25"/>
    <mergeCell ref="V25:W25"/>
    <mergeCell ref="X25:AC25"/>
    <mergeCell ref="B26:D26"/>
    <mergeCell ref="E26:U26"/>
    <mergeCell ref="V26:W26"/>
    <mergeCell ref="X26:AC26"/>
    <mergeCell ref="B31:D31"/>
    <mergeCell ref="E31:U31"/>
    <mergeCell ref="V31:W31"/>
    <mergeCell ref="X31:AC31"/>
    <mergeCell ref="B32:D32"/>
    <mergeCell ref="E32:U32"/>
    <mergeCell ref="V32:W32"/>
    <mergeCell ref="X32:AC32"/>
    <mergeCell ref="B29:D29"/>
    <mergeCell ref="E29:U29"/>
    <mergeCell ref="V29:W29"/>
    <mergeCell ref="X29:AC29"/>
    <mergeCell ref="B30:D30"/>
    <mergeCell ref="E30:U30"/>
    <mergeCell ref="V30:W30"/>
    <mergeCell ref="X30:AC30"/>
    <mergeCell ref="B35:D35"/>
    <mergeCell ref="E35:U35"/>
    <mergeCell ref="V35:W35"/>
    <mergeCell ref="X35:AC35"/>
    <mergeCell ref="B36:D36"/>
    <mergeCell ref="E36:U36"/>
    <mergeCell ref="V36:W36"/>
    <mergeCell ref="X36:AC36"/>
    <mergeCell ref="B33:D33"/>
    <mergeCell ref="E33:U33"/>
    <mergeCell ref="V33:W33"/>
    <mergeCell ref="X33:AC33"/>
    <mergeCell ref="B34:D34"/>
    <mergeCell ref="E34:U34"/>
    <mergeCell ref="V34:W34"/>
    <mergeCell ref="X34:AC34"/>
    <mergeCell ref="B39:D39"/>
    <mergeCell ref="E39:U39"/>
    <mergeCell ref="V39:W39"/>
    <mergeCell ref="X39:AC39"/>
    <mergeCell ref="B40:D40"/>
    <mergeCell ref="E40:U40"/>
    <mergeCell ref="V40:W40"/>
    <mergeCell ref="X40:AC40"/>
    <mergeCell ref="B37:D37"/>
    <mergeCell ref="E37:U37"/>
    <mergeCell ref="V37:W37"/>
    <mergeCell ref="X37:AC37"/>
    <mergeCell ref="B38:D38"/>
    <mergeCell ref="E38:U38"/>
    <mergeCell ref="V38:W38"/>
    <mergeCell ref="X38:AC38"/>
    <mergeCell ref="R46:T46"/>
    <mergeCell ref="B50:P50"/>
    <mergeCell ref="B42:H42"/>
    <mergeCell ref="J42:L42"/>
    <mergeCell ref="M42:Q42"/>
    <mergeCell ref="R42:T42"/>
    <mergeCell ref="B43:H43"/>
    <mergeCell ref="J43:L43"/>
    <mergeCell ref="M43:Q43"/>
    <mergeCell ref="R43:T43"/>
    <mergeCell ref="B52:E52"/>
    <mergeCell ref="F52:K52"/>
    <mergeCell ref="B53:E53"/>
    <mergeCell ref="F53:K53"/>
    <mergeCell ref="B54:E54"/>
    <mergeCell ref="F54:K54"/>
    <mergeCell ref="B46:H46"/>
    <mergeCell ref="J46:L46"/>
    <mergeCell ref="N46:Q46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93"/>
  <sheetViews>
    <sheetView showGridLines="0" workbookViewId="0">
      <pane ySplit="7" topLeftCell="A182" activePane="bottomLeft" state="frozen"/>
      <selection pane="bottomLeft" activeCell="B177" sqref="B177:AG177"/>
    </sheetView>
  </sheetViews>
  <sheetFormatPr defaultRowHeight="15"/>
  <cols>
    <col min="1" max="1" width="0.5703125" customWidth="1"/>
    <col min="2" max="2" width="1.5703125" customWidth="1"/>
    <col min="3" max="3" width="4.28515625" customWidth="1"/>
    <col min="4" max="4" width="1.7109375" customWidth="1"/>
    <col min="5" max="5" width="0" hidden="1" customWidth="1"/>
    <col min="6" max="6" width="3.85546875" customWidth="1"/>
    <col min="7" max="7" width="0.5703125" customWidth="1"/>
    <col min="8" max="8" width="0.85546875" customWidth="1"/>
    <col min="9" max="9" width="1.140625" customWidth="1"/>
    <col min="10" max="10" width="0.7109375" customWidth="1"/>
    <col min="11" max="11" width="0" hidden="1" customWidth="1"/>
    <col min="12" max="12" width="0.7109375" customWidth="1"/>
    <col min="13" max="13" width="0" hidden="1" customWidth="1"/>
    <col min="14" max="14" width="0.85546875" customWidth="1"/>
    <col min="15" max="15" width="1.28515625" customWidth="1"/>
    <col min="16" max="16" width="6.42578125" customWidth="1"/>
    <col min="17" max="17" width="6.7109375" customWidth="1"/>
    <col min="18" max="18" width="3.5703125" customWidth="1"/>
    <col min="19" max="19" width="1.42578125" customWidth="1"/>
    <col min="20" max="20" width="1.28515625" customWidth="1"/>
    <col min="21" max="21" width="0.85546875" customWidth="1"/>
    <col min="22" max="22" width="2.85546875" customWidth="1"/>
    <col min="23" max="23" width="7" customWidth="1"/>
    <col min="24" max="24" width="7.5703125" customWidth="1"/>
    <col min="25" max="25" width="5.42578125" customWidth="1"/>
    <col min="26" max="26" width="8.85546875" customWidth="1"/>
    <col min="27" max="27" width="5.42578125" customWidth="1"/>
    <col min="28" max="28" width="3" customWidth="1"/>
    <col min="29" max="29" width="5.85546875" customWidth="1"/>
    <col min="30" max="30" width="4.5703125" customWidth="1"/>
    <col min="31" max="31" width="1" customWidth="1"/>
    <col min="32" max="32" width="5.28515625" customWidth="1"/>
    <col min="33" max="33" width="6.7109375" customWidth="1"/>
    <col min="34" max="34" width="0.5703125" customWidth="1"/>
    <col min="35" max="35" width="10" bestFit="1" customWidth="1"/>
  </cols>
  <sheetData>
    <row r="1" spans="1:35">
      <c r="W1" s="42" t="s">
        <v>0</v>
      </c>
      <c r="X1" s="21"/>
      <c r="Y1" s="21"/>
    </row>
    <row r="2" spans="1:35">
      <c r="H2" s="43" t="s">
        <v>1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5" ht="0.2" customHeight="1"/>
    <row r="4" spans="1:35">
      <c r="A4" s="44" t="s">
        <v>2</v>
      </c>
      <c r="B4" s="21"/>
      <c r="C4" s="21"/>
      <c r="D4" s="21"/>
      <c r="E4" s="21"/>
      <c r="F4" s="21"/>
      <c r="G4" s="21"/>
      <c r="H4" s="21"/>
      <c r="S4" s="43" t="s">
        <v>2</v>
      </c>
      <c r="T4" s="21"/>
      <c r="U4" s="21"/>
      <c r="V4" s="21"/>
      <c r="W4" s="21"/>
      <c r="AB4" s="46" t="s">
        <v>3</v>
      </c>
      <c r="AC4" s="21"/>
      <c r="AD4" s="21"/>
    </row>
    <row r="5" spans="1:35">
      <c r="A5" s="45"/>
      <c r="B5" s="45"/>
      <c r="C5" s="45"/>
      <c r="D5" s="45"/>
      <c r="E5" s="45"/>
      <c r="F5" s="45"/>
      <c r="G5" s="45"/>
      <c r="H5" s="45"/>
      <c r="I5" s="1"/>
      <c r="J5" s="1"/>
      <c r="K5" s="1"/>
      <c r="L5" s="1"/>
      <c r="M5" s="1"/>
      <c r="N5" s="1"/>
      <c r="O5" s="1"/>
      <c r="P5" s="1"/>
      <c r="Q5" s="1"/>
      <c r="R5" s="1"/>
      <c r="S5" s="45"/>
      <c r="T5" s="45"/>
      <c r="U5" s="45"/>
      <c r="V5" s="45"/>
      <c r="W5" s="45"/>
      <c r="X5" s="1"/>
      <c r="Y5" s="1"/>
      <c r="Z5" s="1"/>
      <c r="AA5" s="1"/>
      <c r="AB5" s="45"/>
      <c r="AC5" s="45"/>
      <c r="AD5" s="45"/>
      <c r="AE5" s="1"/>
      <c r="AF5" s="1"/>
      <c r="AG5" s="1"/>
      <c r="AH5" s="1"/>
    </row>
    <row r="6" spans="1:35" ht="11.25" customHeight="1">
      <c r="A6" s="4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5" ht="0" hidden="1" customHeight="1"/>
    <row r="8" spans="1:35" ht="2.85" customHeight="1"/>
    <row r="9" spans="1:35" ht="17.100000000000001" customHeight="1">
      <c r="B9" s="38" t="s">
        <v>60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5" ht="2.85" customHeight="1"/>
    <row r="11" spans="1:35" ht="22.5">
      <c r="B11" s="54" t="s">
        <v>61</v>
      </c>
      <c r="C11" s="50"/>
      <c r="D11" s="55" t="s">
        <v>62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5" t="s">
        <v>12</v>
      </c>
      <c r="Q11" s="50"/>
      <c r="R11" s="50"/>
      <c r="S11" s="50"/>
      <c r="T11" s="50"/>
      <c r="U11" s="50"/>
      <c r="V11" s="50"/>
      <c r="W11" s="50"/>
      <c r="X11" s="50"/>
      <c r="Y11" s="54" t="s">
        <v>63</v>
      </c>
      <c r="Z11" s="50"/>
      <c r="AA11" s="54" t="s">
        <v>64</v>
      </c>
      <c r="AB11" s="50"/>
      <c r="AC11" s="15" t="s">
        <v>65</v>
      </c>
      <c r="AD11" s="54" t="s">
        <v>66</v>
      </c>
      <c r="AE11" s="50"/>
      <c r="AF11" s="50"/>
      <c r="AG11" s="14" t="s">
        <v>67</v>
      </c>
    </row>
    <row r="12" spans="1:35">
      <c r="B12" s="28">
        <v>1</v>
      </c>
      <c r="C12" s="21"/>
      <c r="D12" s="29" t="s">
        <v>68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9" t="s">
        <v>69</v>
      </c>
      <c r="Q12" s="21"/>
      <c r="R12" s="21"/>
      <c r="S12" s="21"/>
      <c r="T12" s="21"/>
      <c r="U12" s="21"/>
      <c r="V12" s="21"/>
      <c r="W12" s="21"/>
      <c r="X12" s="21"/>
      <c r="Y12" s="51">
        <v>0</v>
      </c>
      <c r="Z12" s="21"/>
      <c r="AA12" s="28" t="s">
        <v>70</v>
      </c>
      <c r="AB12" s="21"/>
      <c r="AC12" s="12" t="s">
        <v>71</v>
      </c>
      <c r="AD12" s="51">
        <f>Y12*AA12</f>
        <v>0</v>
      </c>
      <c r="AE12" s="21"/>
      <c r="AF12" s="21"/>
      <c r="AG12" s="11" t="s">
        <v>72</v>
      </c>
    </row>
    <row r="13" spans="1:35">
      <c r="B13" s="28">
        <v>2</v>
      </c>
      <c r="C13" s="21"/>
      <c r="D13" s="29" t="s">
        <v>73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9" t="s">
        <v>74</v>
      </c>
      <c r="Q13" s="21"/>
      <c r="R13" s="21"/>
      <c r="S13" s="21"/>
      <c r="T13" s="21"/>
      <c r="U13" s="21"/>
      <c r="V13" s="21"/>
      <c r="W13" s="21"/>
      <c r="X13" s="21"/>
      <c r="Y13" s="51">
        <v>0</v>
      </c>
      <c r="Z13" s="21"/>
      <c r="AA13" s="28" t="s">
        <v>75</v>
      </c>
      <c r="AB13" s="21"/>
      <c r="AC13" s="12" t="s">
        <v>71</v>
      </c>
      <c r="AD13" s="51">
        <f>Y13*AA13</f>
        <v>0</v>
      </c>
      <c r="AE13" s="21"/>
      <c r="AF13" s="21"/>
      <c r="AG13" s="11" t="s">
        <v>72</v>
      </c>
    </row>
    <row r="14" spans="1:35" ht="11.45" customHeight="1">
      <c r="B14" s="49">
        <f>AI14</f>
        <v>0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I14" s="18">
        <f>AD12+AD13</f>
        <v>0</v>
      </c>
    </row>
    <row r="15" spans="1:35">
      <c r="B15" s="28">
        <v>3</v>
      </c>
      <c r="C15" s="21"/>
      <c r="D15" s="29" t="s">
        <v>2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9" t="s">
        <v>76</v>
      </c>
      <c r="Q15" s="21"/>
      <c r="R15" s="21"/>
      <c r="S15" s="21"/>
      <c r="T15" s="21"/>
      <c r="U15" s="21"/>
      <c r="V15" s="21"/>
      <c r="W15" s="21"/>
      <c r="X15" s="21"/>
      <c r="Y15" s="51">
        <v>0</v>
      </c>
      <c r="Z15" s="21"/>
      <c r="AA15" s="28" t="s">
        <v>77</v>
      </c>
      <c r="AB15" s="21"/>
      <c r="AC15" s="12" t="s">
        <v>78</v>
      </c>
      <c r="AD15" s="51">
        <f>Y15*AA15</f>
        <v>0</v>
      </c>
      <c r="AE15" s="21"/>
      <c r="AF15" s="21"/>
      <c r="AG15" s="11" t="s">
        <v>72</v>
      </c>
    </row>
    <row r="16" spans="1:35">
      <c r="B16" s="28">
        <v>4</v>
      </c>
      <c r="C16" s="21"/>
      <c r="D16" s="29" t="s">
        <v>79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9" t="s">
        <v>80</v>
      </c>
      <c r="Q16" s="21"/>
      <c r="R16" s="21"/>
      <c r="S16" s="21"/>
      <c r="T16" s="21"/>
      <c r="U16" s="21"/>
      <c r="V16" s="21"/>
      <c r="W16" s="21"/>
      <c r="X16" s="21"/>
      <c r="Y16" s="51">
        <v>0</v>
      </c>
      <c r="Z16" s="21"/>
      <c r="AA16" s="28" t="s">
        <v>81</v>
      </c>
      <c r="AB16" s="21"/>
      <c r="AC16" s="12" t="s">
        <v>82</v>
      </c>
      <c r="AD16" s="51">
        <f t="shared" ref="AD16:AD28" si="0">Y16*AA16</f>
        <v>0</v>
      </c>
      <c r="AE16" s="21"/>
      <c r="AF16" s="21"/>
      <c r="AG16" s="11" t="s">
        <v>72</v>
      </c>
    </row>
    <row r="17" spans="2:35">
      <c r="B17" s="28">
        <v>5</v>
      </c>
      <c r="C17" s="21"/>
      <c r="D17" s="29" t="s">
        <v>83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9" t="s">
        <v>84</v>
      </c>
      <c r="Q17" s="21"/>
      <c r="R17" s="21"/>
      <c r="S17" s="21"/>
      <c r="T17" s="21"/>
      <c r="U17" s="21"/>
      <c r="V17" s="21"/>
      <c r="W17" s="21"/>
      <c r="X17" s="21"/>
      <c r="Y17" s="51">
        <v>0</v>
      </c>
      <c r="Z17" s="21"/>
      <c r="AA17" s="28" t="s">
        <v>85</v>
      </c>
      <c r="AB17" s="21"/>
      <c r="AC17" s="12" t="s">
        <v>71</v>
      </c>
      <c r="AD17" s="51">
        <f t="shared" si="0"/>
        <v>0</v>
      </c>
      <c r="AE17" s="21"/>
      <c r="AF17" s="21"/>
      <c r="AG17" s="11" t="s">
        <v>72</v>
      </c>
    </row>
    <row r="18" spans="2:35">
      <c r="B18" s="28">
        <v>6</v>
      </c>
      <c r="C18" s="21"/>
      <c r="D18" s="29" t="s">
        <v>86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9" t="s">
        <v>87</v>
      </c>
      <c r="Q18" s="21"/>
      <c r="R18" s="21"/>
      <c r="S18" s="21"/>
      <c r="T18" s="21"/>
      <c r="U18" s="21"/>
      <c r="V18" s="21"/>
      <c r="W18" s="21"/>
      <c r="X18" s="21"/>
      <c r="Y18" s="51">
        <v>0</v>
      </c>
      <c r="Z18" s="21"/>
      <c r="AA18" s="28" t="s">
        <v>81</v>
      </c>
      <c r="AB18" s="21"/>
      <c r="AC18" s="12" t="s">
        <v>71</v>
      </c>
      <c r="AD18" s="51">
        <f t="shared" si="0"/>
        <v>0</v>
      </c>
      <c r="AE18" s="21"/>
      <c r="AF18" s="21"/>
      <c r="AG18" s="11" t="s">
        <v>72</v>
      </c>
    </row>
    <row r="19" spans="2:35">
      <c r="B19" s="28">
        <v>7</v>
      </c>
      <c r="C19" s="21"/>
      <c r="D19" s="29" t="s">
        <v>88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9" t="s">
        <v>89</v>
      </c>
      <c r="Q19" s="21"/>
      <c r="R19" s="21"/>
      <c r="S19" s="21"/>
      <c r="T19" s="21"/>
      <c r="U19" s="21"/>
      <c r="V19" s="21"/>
      <c r="W19" s="21"/>
      <c r="X19" s="21"/>
      <c r="Y19" s="51">
        <v>0</v>
      </c>
      <c r="Z19" s="21"/>
      <c r="AA19" s="28" t="s">
        <v>75</v>
      </c>
      <c r="AB19" s="21"/>
      <c r="AC19" s="12" t="s">
        <v>71</v>
      </c>
      <c r="AD19" s="51">
        <f t="shared" si="0"/>
        <v>0</v>
      </c>
      <c r="AE19" s="21"/>
      <c r="AF19" s="21"/>
      <c r="AG19" s="11" t="s">
        <v>72</v>
      </c>
    </row>
    <row r="20" spans="2:35">
      <c r="B20" s="28">
        <v>8</v>
      </c>
      <c r="C20" s="21"/>
      <c r="D20" s="29" t="s">
        <v>90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9" t="s">
        <v>91</v>
      </c>
      <c r="Q20" s="21"/>
      <c r="R20" s="21"/>
      <c r="S20" s="21"/>
      <c r="T20" s="21"/>
      <c r="U20" s="21"/>
      <c r="V20" s="21"/>
      <c r="W20" s="21"/>
      <c r="X20" s="21"/>
      <c r="Y20" s="51">
        <v>0</v>
      </c>
      <c r="Z20" s="21"/>
      <c r="AA20" s="28" t="s">
        <v>92</v>
      </c>
      <c r="AB20" s="21"/>
      <c r="AC20" s="12" t="s">
        <v>82</v>
      </c>
      <c r="AD20" s="51">
        <f t="shared" si="0"/>
        <v>0</v>
      </c>
      <c r="AE20" s="21"/>
      <c r="AF20" s="21"/>
      <c r="AG20" s="11" t="s">
        <v>72</v>
      </c>
    </row>
    <row r="21" spans="2:35">
      <c r="B21" s="28">
        <v>9</v>
      </c>
      <c r="C21" s="21"/>
      <c r="D21" s="29" t="s">
        <v>93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9" t="s">
        <v>94</v>
      </c>
      <c r="Q21" s="21"/>
      <c r="R21" s="21"/>
      <c r="S21" s="21"/>
      <c r="T21" s="21"/>
      <c r="U21" s="21"/>
      <c r="V21" s="21"/>
      <c r="W21" s="21"/>
      <c r="X21" s="21"/>
      <c r="Y21" s="51">
        <v>0</v>
      </c>
      <c r="Z21" s="21"/>
      <c r="AA21" s="28" t="s">
        <v>95</v>
      </c>
      <c r="AB21" s="21"/>
      <c r="AC21" s="12" t="s">
        <v>82</v>
      </c>
      <c r="AD21" s="51">
        <f t="shared" si="0"/>
        <v>0</v>
      </c>
      <c r="AE21" s="21"/>
      <c r="AF21" s="21"/>
      <c r="AG21" s="11" t="s">
        <v>72</v>
      </c>
    </row>
    <row r="22" spans="2:35">
      <c r="B22" s="28">
        <v>10</v>
      </c>
      <c r="C22" s="21"/>
      <c r="D22" s="29" t="s">
        <v>96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9" t="s">
        <v>97</v>
      </c>
      <c r="Q22" s="21"/>
      <c r="R22" s="21"/>
      <c r="S22" s="21"/>
      <c r="T22" s="21"/>
      <c r="U22" s="21"/>
      <c r="V22" s="21"/>
      <c r="W22" s="21"/>
      <c r="X22" s="21"/>
      <c r="Y22" s="51">
        <v>0</v>
      </c>
      <c r="Z22" s="21"/>
      <c r="AA22" s="28" t="s">
        <v>70</v>
      </c>
      <c r="AB22" s="21"/>
      <c r="AC22" s="12" t="s">
        <v>71</v>
      </c>
      <c r="AD22" s="51">
        <f t="shared" si="0"/>
        <v>0</v>
      </c>
      <c r="AE22" s="21"/>
      <c r="AF22" s="21"/>
      <c r="AG22" s="11" t="s">
        <v>72</v>
      </c>
    </row>
    <row r="23" spans="2:35">
      <c r="B23" s="28">
        <v>11</v>
      </c>
      <c r="C23" s="21"/>
      <c r="D23" s="29" t="s">
        <v>98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9" t="s">
        <v>99</v>
      </c>
      <c r="Q23" s="21"/>
      <c r="R23" s="21"/>
      <c r="S23" s="21"/>
      <c r="T23" s="21"/>
      <c r="U23" s="21"/>
      <c r="V23" s="21"/>
      <c r="W23" s="21"/>
      <c r="X23" s="21"/>
      <c r="Y23" s="51">
        <v>0</v>
      </c>
      <c r="Z23" s="21"/>
      <c r="AA23" s="28" t="s">
        <v>100</v>
      </c>
      <c r="AB23" s="21"/>
      <c r="AC23" s="12" t="s">
        <v>71</v>
      </c>
      <c r="AD23" s="51">
        <f t="shared" si="0"/>
        <v>0</v>
      </c>
      <c r="AE23" s="21"/>
      <c r="AF23" s="21"/>
      <c r="AG23" s="11" t="s">
        <v>72</v>
      </c>
    </row>
    <row r="24" spans="2:35">
      <c r="B24" s="28">
        <v>12</v>
      </c>
      <c r="C24" s="21"/>
      <c r="D24" s="29" t="s">
        <v>101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9" t="s">
        <v>102</v>
      </c>
      <c r="Q24" s="21"/>
      <c r="R24" s="21"/>
      <c r="S24" s="21"/>
      <c r="T24" s="21"/>
      <c r="U24" s="21"/>
      <c r="V24" s="21"/>
      <c r="W24" s="21"/>
      <c r="X24" s="21"/>
      <c r="Y24" s="51">
        <v>0</v>
      </c>
      <c r="Z24" s="21"/>
      <c r="AA24" s="28" t="s">
        <v>103</v>
      </c>
      <c r="AB24" s="21"/>
      <c r="AC24" s="12" t="s">
        <v>82</v>
      </c>
      <c r="AD24" s="51">
        <f t="shared" si="0"/>
        <v>0</v>
      </c>
      <c r="AE24" s="21"/>
      <c r="AF24" s="21"/>
      <c r="AG24" s="11" t="s">
        <v>72</v>
      </c>
    </row>
    <row r="25" spans="2:35">
      <c r="B25" s="28">
        <v>13</v>
      </c>
      <c r="C25" s="21"/>
      <c r="D25" s="29" t="s">
        <v>104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9" t="s">
        <v>105</v>
      </c>
      <c r="Q25" s="21"/>
      <c r="R25" s="21"/>
      <c r="S25" s="21"/>
      <c r="T25" s="21"/>
      <c r="U25" s="21"/>
      <c r="V25" s="21"/>
      <c r="W25" s="21"/>
      <c r="X25" s="21"/>
      <c r="Y25" s="51">
        <v>0</v>
      </c>
      <c r="Z25" s="21"/>
      <c r="AA25" s="28" t="s">
        <v>106</v>
      </c>
      <c r="AB25" s="21"/>
      <c r="AC25" s="12" t="s">
        <v>82</v>
      </c>
      <c r="AD25" s="51">
        <f t="shared" si="0"/>
        <v>0</v>
      </c>
      <c r="AE25" s="21"/>
      <c r="AF25" s="21"/>
      <c r="AG25" s="11" t="s">
        <v>72</v>
      </c>
    </row>
    <row r="26" spans="2:35">
      <c r="B26" s="28">
        <v>14</v>
      </c>
      <c r="C26" s="21"/>
      <c r="D26" s="29" t="s">
        <v>107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9" t="s">
        <v>108</v>
      </c>
      <c r="Q26" s="21"/>
      <c r="R26" s="21"/>
      <c r="S26" s="21"/>
      <c r="T26" s="21"/>
      <c r="U26" s="21"/>
      <c r="V26" s="21"/>
      <c r="W26" s="21"/>
      <c r="X26" s="21"/>
      <c r="Y26" s="51">
        <v>0</v>
      </c>
      <c r="Z26" s="21"/>
      <c r="AA26" s="28" t="s">
        <v>100</v>
      </c>
      <c r="AB26" s="21"/>
      <c r="AC26" s="12" t="s">
        <v>82</v>
      </c>
      <c r="AD26" s="51">
        <f t="shared" si="0"/>
        <v>0</v>
      </c>
      <c r="AE26" s="21"/>
      <c r="AF26" s="21"/>
      <c r="AG26" s="11" t="s">
        <v>72</v>
      </c>
    </row>
    <row r="27" spans="2:35">
      <c r="B27" s="28">
        <v>15</v>
      </c>
      <c r="C27" s="21"/>
      <c r="D27" s="29" t="s">
        <v>109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9" t="s">
        <v>110</v>
      </c>
      <c r="Q27" s="21"/>
      <c r="R27" s="21"/>
      <c r="S27" s="21"/>
      <c r="T27" s="21"/>
      <c r="U27" s="21"/>
      <c r="V27" s="21"/>
      <c r="W27" s="21"/>
      <c r="X27" s="21"/>
      <c r="Y27" s="51">
        <v>0</v>
      </c>
      <c r="Z27" s="21"/>
      <c r="AA27" s="28" t="s">
        <v>100</v>
      </c>
      <c r="AB27" s="21"/>
      <c r="AC27" s="12" t="s">
        <v>82</v>
      </c>
      <c r="AD27" s="51">
        <f t="shared" si="0"/>
        <v>0</v>
      </c>
      <c r="AE27" s="21"/>
      <c r="AF27" s="21"/>
      <c r="AG27" s="11" t="s">
        <v>72</v>
      </c>
    </row>
    <row r="28" spans="2:35">
      <c r="B28" s="28">
        <v>16</v>
      </c>
      <c r="C28" s="21"/>
      <c r="D28" s="29" t="s">
        <v>111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9" t="s">
        <v>112</v>
      </c>
      <c r="Q28" s="21"/>
      <c r="R28" s="21"/>
      <c r="S28" s="21"/>
      <c r="T28" s="21"/>
      <c r="U28" s="21"/>
      <c r="V28" s="21"/>
      <c r="W28" s="21"/>
      <c r="X28" s="21"/>
      <c r="Y28" s="51">
        <v>0</v>
      </c>
      <c r="Z28" s="21"/>
      <c r="AA28" s="28" t="s">
        <v>113</v>
      </c>
      <c r="AB28" s="21"/>
      <c r="AC28" s="12" t="s">
        <v>82</v>
      </c>
      <c r="AD28" s="51">
        <f t="shared" si="0"/>
        <v>0</v>
      </c>
      <c r="AE28" s="21"/>
      <c r="AF28" s="21"/>
      <c r="AG28" s="11" t="s">
        <v>72</v>
      </c>
    </row>
    <row r="29" spans="2:35" ht="11.25" customHeight="1">
      <c r="B29" s="49">
        <f>AI29</f>
        <v>0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I29" s="18">
        <f>SUM(AD15:AD28)</f>
        <v>0</v>
      </c>
    </row>
    <row r="30" spans="2:35" ht="0" hidden="1" customHeight="1"/>
    <row r="31" spans="2:35" ht="2.85" customHeight="1"/>
    <row r="32" spans="2:35" ht="11.25" customHeight="1">
      <c r="B32" s="22" t="s">
        <v>114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2:33" ht="1.5" customHeight="1"/>
    <row r="34" spans="2:33" ht="11.25" customHeight="1">
      <c r="C34" s="28" t="s">
        <v>115</v>
      </c>
      <c r="D34" s="21"/>
      <c r="F34" s="51">
        <f>AI29</f>
        <v>0</v>
      </c>
      <c r="G34" s="21"/>
      <c r="H34" s="21"/>
      <c r="I34" s="21"/>
      <c r="J34" s="21"/>
      <c r="K34" s="21"/>
      <c r="L34" s="21"/>
      <c r="M34" s="21"/>
      <c r="N34" s="21"/>
      <c r="O34" s="29" t="s">
        <v>116</v>
      </c>
      <c r="P34" s="21"/>
      <c r="Q34" s="21"/>
      <c r="R34" s="21"/>
      <c r="S34" s="21"/>
      <c r="T34" s="21"/>
      <c r="U34" s="21"/>
    </row>
    <row r="35" spans="2:33" ht="9.9499999999999993" customHeight="1"/>
    <row r="36" spans="2:33" ht="11.45" customHeight="1">
      <c r="B36" s="25" t="s">
        <v>2</v>
      </c>
      <c r="C36" s="26"/>
      <c r="D36" s="26"/>
      <c r="E36" s="26"/>
      <c r="F36" s="26"/>
      <c r="G36" s="26"/>
      <c r="H36" s="26"/>
      <c r="I36" s="26"/>
      <c r="J36" s="26"/>
      <c r="L36" s="27" t="s">
        <v>13</v>
      </c>
      <c r="M36" s="26"/>
      <c r="N36" s="26"/>
      <c r="O36" s="26"/>
      <c r="P36" s="26"/>
      <c r="Q36" s="26"/>
    </row>
    <row r="37" spans="2:33" ht="11.25" customHeight="1">
      <c r="B37" s="27" t="s">
        <v>14</v>
      </c>
      <c r="C37" s="26"/>
      <c r="D37" s="26"/>
      <c r="E37" s="26"/>
      <c r="F37" s="26"/>
      <c r="G37" s="26"/>
      <c r="H37" s="26"/>
      <c r="I37" s="26"/>
      <c r="J37" s="26"/>
      <c r="K37" s="13"/>
      <c r="L37" s="47">
        <f>F34</f>
        <v>0</v>
      </c>
      <c r="M37" s="26"/>
      <c r="N37" s="26"/>
      <c r="O37" s="26"/>
      <c r="P37" s="26"/>
      <c r="Q37" s="26"/>
    </row>
    <row r="38" spans="2:33" ht="0" hidden="1" customHeight="1"/>
    <row r="39" spans="2:33" ht="3" customHeight="1"/>
    <row r="40" spans="2:33" ht="11.25" customHeight="1">
      <c r="B40" s="23" t="s">
        <v>52</v>
      </c>
      <c r="C40" s="21"/>
      <c r="D40" s="21"/>
      <c r="E40" s="21"/>
      <c r="F40" s="21"/>
      <c r="G40" s="21"/>
      <c r="H40" s="21"/>
      <c r="I40" s="21"/>
      <c r="J40" s="21"/>
      <c r="L40" s="48">
        <f>L37</f>
        <v>0</v>
      </c>
      <c r="M40" s="21"/>
      <c r="N40" s="21"/>
      <c r="O40" s="21"/>
      <c r="P40" s="21"/>
      <c r="Q40" s="21"/>
    </row>
    <row r="41" spans="2:33" ht="5.65" customHeight="1"/>
    <row r="42" spans="2:33" ht="2.85" customHeight="1"/>
    <row r="43" spans="2:33" ht="17.100000000000001" customHeight="1">
      <c r="B43" s="38" t="s">
        <v>117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</row>
    <row r="44" spans="2:33" ht="2.85" customHeight="1"/>
    <row r="45" spans="2:33" ht="22.5">
      <c r="B45" s="54" t="s">
        <v>61</v>
      </c>
      <c r="C45" s="50"/>
      <c r="D45" s="55" t="s">
        <v>62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5" t="s">
        <v>12</v>
      </c>
      <c r="Q45" s="50"/>
      <c r="R45" s="50"/>
      <c r="S45" s="50"/>
      <c r="T45" s="50"/>
      <c r="U45" s="50"/>
      <c r="V45" s="50"/>
      <c r="W45" s="50"/>
      <c r="X45" s="50"/>
      <c r="Y45" s="54" t="s">
        <v>63</v>
      </c>
      <c r="Z45" s="50"/>
      <c r="AA45" s="54" t="s">
        <v>64</v>
      </c>
      <c r="AB45" s="50"/>
      <c r="AC45" s="15" t="s">
        <v>65</v>
      </c>
      <c r="AD45" s="54" t="s">
        <v>66</v>
      </c>
      <c r="AE45" s="50"/>
      <c r="AF45" s="50"/>
      <c r="AG45" s="14" t="s">
        <v>67</v>
      </c>
    </row>
    <row r="46" spans="2:33">
      <c r="B46" s="28">
        <v>1</v>
      </c>
      <c r="C46" s="21"/>
      <c r="D46" s="29" t="s">
        <v>118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9" t="s">
        <v>119</v>
      </c>
      <c r="Q46" s="21"/>
      <c r="R46" s="21"/>
      <c r="S46" s="21"/>
      <c r="T46" s="21"/>
      <c r="U46" s="21"/>
      <c r="V46" s="21"/>
      <c r="W46" s="21"/>
      <c r="X46" s="21"/>
      <c r="Y46" s="51">
        <v>0</v>
      </c>
      <c r="Z46" s="21"/>
      <c r="AA46" s="28">
        <v>340</v>
      </c>
      <c r="AB46" s="21"/>
      <c r="AC46" s="12" t="s">
        <v>82</v>
      </c>
      <c r="AD46" s="51">
        <f>Y46*AA46</f>
        <v>0</v>
      </c>
      <c r="AE46" s="21"/>
      <c r="AF46" s="21"/>
      <c r="AG46" s="11" t="s">
        <v>72</v>
      </c>
    </row>
    <row r="47" spans="2:33">
      <c r="B47" s="28">
        <v>2</v>
      </c>
      <c r="C47" s="21"/>
      <c r="D47" s="29" t="s">
        <v>121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9" t="s">
        <v>122</v>
      </c>
      <c r="Q47" s="21"/>
      <c r="R47" s="21"/>
      <c r="S47" s="21"/>
      <c r="T47" s="21"/>
      <c r="U47" s="21"/>
      <c r="V47" s="21"/>
      <c r="W47" s="21"/>
      <c r="X47" s="21"/>
      <c r="Y47" s="51">
        <v>0</v>
      </c>
      <c r="Z47" s="21"/>
      <c r="AA47" s="28">
        <v>95.2</v>
      </c>
      <c r="AB47" s="21"/>
      <c r="AC47" s="12" t="s">
        <v>123</v>
      </c>
      <c r="AD47" s="51">
        <f t="shared" ref="AD47:AD51" si="1">Y47*AA47</f>
        <v>0</v>
      </c>
      <c r="AE47" s="21"/>
      <c r="AF47" s="21"/>
      <c r="AG47" s="11" t="s">
        <v>72</v>
      </c>
    </row>
    <row r="48" spans="2:33">
      <c r="B48" s="28">
        <v>3</v>
      </c>
      <c r="C48" s="21"/>
      <c r="D48" s="29" t="s">
        <v>124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9" t="s">
        <v>125</v>
      </c>
      <c r="Q48" s="21"/>
      <c r="R48" s="21"/>
      <c r="S48" s="21"/>
      <c r="T48" s="21"/>
      <c r="U48" s="21"/>
      <c r="V48" s="21"/>
      <c r="W48" s="21"/>
      <c r="X48" s="21"/>
      <c r="Y48" s="51">
        <v>0</v>
      </c>
      <c r="Z48" s="21"/>
      <c r="AA48" s="28">
        <v>267</v>
      </c>
      <c r="AB48" s="21"/>
      <c r="AC48" s="12" t="s">
        <v>82</v>
      </c>
      <c r="AD48" s="51">
        <f t="shared" si="1"/>
        <v>0</v>
      </c>
      <c r="AE48" s="21"/>
      <c r="AF48" s="21"/>
      <c r="AG48" s="11" t="s">
        <v>72</v>
      </c>
    </row>
    <row r="49" spans="2:35">
      <c r="B49" s="28">
        <v>4</v>
      </c>
      <c r="C49" s="21"/>
      <c r="D49" s="29" t="s">
        <v>126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9" t="s">
        <v>127</v>
      </c>
      <c r="Q49" s="21"/>
      <c r="R49" s="21"/>
      <c r="S49" s="21"/>
      <c r="T49" s="21"/>
      <c r="U49" s="21"/>
      <c r="V49" s="21"/>
      <c r="W49" s="21"/>
      <c r="X49" s="21"/>
      <c r="Y49" s="51">
        <v>0</v>
      </c>
      <c r="Z49" s="21"/>
      <c r="AA49" s="28" t="s">
        <v>120</v>
      </c>
      <c r="AB49" s="21"/>
      <c r="AC49" s="12" t="s">
        <v>82</v>
      </c>
      <c r="AD49" s="51">
        <f t="shared" si="1"/>
        <v>0</v>
      </c>
      <c r="AE49" s="21"/>
      <c r="AF49" s="21"/>
      <c r="AG49" s="11" t="s">
        <v>72</v>
      </c>
    </row>
    <row r="50" spans="2:35">
      <c r="B50" s="28">
        <v>5</v>
      </c>
      <c r="C50" s="21"/>
      <c r="D50" s="29" t="s">
        <v>128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9" t="s">
        <v>129</v>
      </c>
      <c r="Q50" s="21"/>
      <c r="R50" s="21"/>
      <c r="S50" s="21"/>
      <c r="T50" s="21"/>
      <c r="U50" s="21"/>
      <c r="V50" s="21"/>
      <c r="W50" s="21"/>
      <c r="X50" s="21"/>
      <c r="Y50" s="51">
        <v>0</v>
      </c>
      <c r="Z50" s="21"/>
      <c r="AA50" s="28">
        <v>340</v>
      </c>
      <c r="AB50" s="21"/>
      <c r="AC50" s="12" t="s">
        <v>82</v>
      </c>
      <c r="AD50" s="51">
        <f t="shared" si="1"/>
        <v>0</v>
      </c>
      <c r="AE50" s="21"/>
      <c r="AF50" s="21"/>
      <c r="AG50" s="11" t="s">
        <v>72</v>
      </c>
    </row>
    <row r="51" spans="2:35">
      <c r="B51" s="28">
        <v>6</v>
      </c>
      <c r="C51" s="21"/>
      <c r="D51" s="29" t="s">
        <v>130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9" t="s">
        <v>131</v>
      </c>
      <c r="Q51" s="21"/>
      <c r="R51" s="21"/>
      <c r="S51" s="21"/>
      <c r="T51" s="21"/>
      <c r="U51" s="21"/>
      <c r="V51" s="21"/>
      <c r="W51" s="21"/>
      <c r="X51" s="21"/>
      <c r="Y51" s="51">
        <v>0</v>
      </c>
      <c r="Z51" s="21"/>
      <c r="AA51" s="28">
        <v>119</v>
      </c>
      <c r="AB51" s="21"/>
      <c r="AC51" s="12" t="s">
        <v>132</v>
      </c>
      <c r="AD51" s="51">
        <f t="shared" si="1"/>
        <v>0</v>
      </c>
      <c r="AE51" s="21"/>
      <c r="AF51" s="21"/>
      <c r="AG51" s="11" t="s">
        <v>72</v>
      </c>
    </row>
    <row r="52" spans="2:35" ht="11.45" customHeight="1">
      <c r="B52" s="49">
        <v>0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I52" s="18">
        <f>SUM(AD46:AD51)</f>
        <v>0</v>
      </c>
    </row>
    <row r="53" spans="2:35" ht="2.85" customHeight="1"/>
    <row r="54" spans="2:35" ht="11.25" customHeight="1">
      <c r="B54" s="22" t="s">
        <v>114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</row>
    <row r="55" spans="2:35" ht="1.5" customHeight="1"/>
    <row r="56" spans="2:35" ht="11.25" customHeight="1">
      <c r="C56" s="28" t="s">
        <v>115</v>
      </c>
      <c r="D56" s="21"/>
      <c r="F56" s="51">
        <f>AI52</f>
        <v>0</v>
      </c>
      <c r="G56" s="21"/>
      <c r="H56" s="21"/>
      <c r="I56" s="21"/>
      <c r="J56" s="21"/>
      <c r="K56" s="21"/>
      <c r="L56" s="21"/>
      <c r="M56" s="21"/>
      <c r="N56" s="21"/>
      <c r="O56" s="29" t="s">
        <v>116</v>
      </c>
      <c r="P56" s="21"/>
      <c r="Q56" s="21"/>
      <c r="R56" s="21"/>
      <c r="S56" s="21"/>
      <c r="T56" s="21"/>
      <c r="U56" s="21"/>
    </row>
    <row r="57" spans="2:35" ht="9.9499999999999993" customHeight="1"/>
    <row r="58" spans="2:35" ht="11.45" customHeight="1">
      <c r="B58" s="25" t="s">
        <v>2</v>
      </c>
      <c r="C58" s="26"/>
      <c r="D58" s="26"/>
      <c r="E58" s="26"/>
      <c r="F58" s="26"/>
      <c r="G58" s="26"/>
      <c r="H58" s="26"/>
      <c r="I58" s="26"/>
      <c r="J58" s="26"/>
      <c r="L58" s="27" t="s">
        <v>13</v>
      </c>
      <c r="M58" s="26"/>
      <c r="N58" s="26"/>
      <c r="O58" s="26"/>
      <c r="P58" s="26"/>
      <c r="Q58" s="26"/>
    </row>
    <row r="59" spans="2:35" ht="11.25" customHeight="1">
      <c r="B59" s="27" t="s">
        <v>14</v>
      </c>
      <c r="C59" s="26"/>
      <c r="D59" s="26"/>
      <c r="E59" s="26"/>
      <c r="F59" s="26"/>
      <c r="G59" s="26"/>
      <c r="H59" s="26"/>
      <c r="I59" s="26"/>
      <c r="J59" s="26"/>
      <c r="K59" s="13"/>
      <c r="L59" s="47">
        <f>F56</f>
        <v>0</v>
      </c>
      <c r="M59" s="26"/>
      <c r="N59" s="26"/>
      <c r="O59" s="26"/>
      <c r="P59" s="26"/>
      <c r="Q59" s="26"/>
    </row>
    <row r="60" spans="2:35" ht="0" hidden="1" customHeight="1"/>
    <row r="61" spans="2:35" ht="3" customHeight="1"/>
    <row r="62" spans="2:35" ht="11.25" customHeight="1">
      <c r="B62" s="23" t="s">
        <v>52</v>
      </c>
      <c r="C62" s="21"/>
      <c r="D62" s="21"/>
      <c r="E62" s="21"/>
      <c r="F62" s="21"/>
      <c r="G62" s="21"/>
      <c r="H62" s="21"/>
      <c r="I62" s="21"/>
      <c r="J62" s="21"/>
      <c r="L62" s="48">
        <f>L59</f>
        <v>0</v>
      </c>
      <c r="M62" s="21"/>
      <c r="N62" s="21"/>
      <c r="O62" s="21"/>
      <c r="P62" s="21"/>
      <c r="Q62" s="21"/>
    </row>
    <row r="63" spans="2:35" ht="5.65" customHeight="1"/>
    <row r="64" spans="2:35" ht="2.85" customHeight="1"/>
    <row r="65" spans="2:35" ht="0" hidden="1" customHeight="1"/>
    <row r="66" spans="2:35" ht="17.100000000000001" customHeight="1">
      <c r="B66" s="38" t="s">
        <v>133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</row>
    <row r="67" spans="2:35" ht="2.85" customHeight="1"/>
    <row r="68" spans="2:35" ht="22.5">
      <c r="B68" s="54" t="s">
        <v>61</v>
      </c>
      <c r="C68" s="50"/>
      <c r="D68" s="55" t="s">
        <v>62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5" t="s">
        <v>12</v>
      </c>
      <c r="Q68" s="50"/>
      <c r="R68" s="50"/>
      <c r="S68" s="50"/>
      <c r="T68" s="50"/>
      <c r="U68" s="50"/>
      <c r="V68" s="50"/>
      <c r="W68" s="50"/>
      <c r="X68" s="50"/>
      <c r="Y68" s="54" t="s">
        <v>63</v>
      </c>
      <c r="Z68" s="50"/>
      <c r="AA68" s="54" t="s">
        <v>64</v>
      </c>
      <c r="AB68" s="50"/>
      <c r="AC68" s="15" t="s">
        <v>65</v>
      </c>
      <c r="AD68" s="54" t="s">
        <v>66</v>
      </c>
      <c r="AE68" s="50"/>
      <c r="AF68" s="50"/>
      <c r="AG68" s="14" t="s">
        <v>67</v>
      </c>
    </row>
    <row r="69" spans="2:35">
      <c r="B69" s="28">
        <v>1</v>
      </c>
      <c r="C69" s="21"/>
      <c r="D69" s="29" t="s">
        <v>134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9" t="s">
        <v>135</v>
      </c>
      <c r="Q69" s="21"/>
      <c r="R69" s="21"/>
      <c r="S69" s="21"/>
      <c r="T69" s="21"/>
      <c r="U69" s="21"/>
      <c r="V69" s="21"/>
      <c r="W69" s="21"/>
      <c r="X69" s="21"/>
      <c r="Y69" s="51">
        <v>0</v>
      </c>
      <c r="Z69" s="21"/>
      <c r="AA69" s="28" t="s">
        <v>136</v>
      </c>
      <c r="AB69" s="21"/>
      <c r="AC69" s="12" t="s">
        <v>71</v>
      </c>
      <c r="AD69" s="51">
        <f>Y69*AA69</f>
        <v>0</v>
      </c>
      <c r="AE69" s="21"/>
      <c r="AF69" s="21"/>
      <c r="AG69" s="11" t="s">
        <v>72</v>
      </c>
    </row>
    <row r="70" spans="2:35" ht="11.25" customHeight="1">
      <c r="B70" s="49">
        <f>AI70</f>
        <v>0</v>
      </c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I70" s="18">
        <f>AD69</f>
        <v>0</v>
      </c>
    </row>
    <row r="71" spans="2:35" ht="2.85" customHeight="1"/>
    <row r="72" spans="2:35" ht="11.25" customHeight="1">
      <c r="B72" s="22" t="s">
        <v>114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</row>
    <row r="73" spans="2:35" ht="1.5" customHeight="1"/>
    <row r="74" spans="2:35" ht="11.25" customHeight="1">
      <c r="C74" s="28" t="s">
        <v>115</v>
      </c>
      <c r="D74" s="21"/>
      <c r="F74" s="51">
        <f>AI70</f>
        <v>0</v>
      </c>
      <c r="G74" s="21"/>
      <c r="H74" s="21"/>
      <c r="I74" s="21"/>
      <c r="J74" s="29" t="s">
        <v>116</v>
      </c>
      <c r="K74" s="21"/>
      <c r="L74" s="21"/>
      <c r="M74" s="21"/>
      <c r="N74" s="21"/>
      <c r="O74" s="21"/>
      <c r="P74" s="21"/>
      <c r="Q74" s="21"/>
      <c r="R74" s="21"/>
      <c r="S74" s="21"/>
    </row>
    <row r="75" spans="2:35" ht="9.9499999999999993" customHeight="1"/>
    <row r="76" spans="2:35" ht="11.45" customHeight="1">
      <c r="B76" s="25" t="s">
        <v>2</v>
      </c>
      <c r="C76" s="26"/>
      <c r="D76" s="26"/>
      <c r="E76" s="26"/>
      <c r="F76" s="26"/>
      <c r="G76" s="26"/>
      <c r="H76" s="26"/>
      <c r="I76" s="26"/>
      <c r="J76" s="26"/>
      <c r="L76" s="27" t="s">
        <v>13</v>
      </c>
      <c r="M76" s="26"/>
      <c r="N76" s="26"/>
      <c r="O76" s="26"/>
      <c r="P76" s="26"/>
      <c r="Q76" s="26"/>
    </row>
    <row r="77" spans="2:35" ht="11.25" customHeight="1">
      <c r="B77" s="27" t="s">
        <v>14</v>
      </c>
      <c r="C77" s="26"/>
      <c r="D77" s="26"/>
      <c r="E77" s="26"/>
      <c r="F77" s="26"/>
      <c r="G77" s="26"/>
      <c r="H77" s="26"/>
      <c r="I77" s="26"/>
      <c r="J77" s="26"/>
      <c r="K77" s="13"/>
      <c r="L77" s="47">
        <f>F74</f>
        <v>0</v>
      </c>
      <c r="M77" s="26"/>
      <c r="N77" s="26"/>
      <c r="O77" s="26"/>
      <c r="P77" s="26"/>
      <c r="Q77" s="26"/>
    </row>
    <row r="78" spans="2:35" ht="0" hidden="1" customHeight="1"/>
    <row r="79" spans="2:35" ht="3" customHeight="1"/>
    <row r="80" spans="2:35" ht="11.25" customHeight="1">
      <c r="B80" s="23" t="s">
        <v>52</v>
      </c>
      <c r="C80" s="21"/>
      <c r="D80" s="21"/>
      <c r="E80" s="21"/>
      <c r="F80" s="21"/>
      <c r="G80" s="21"/>
      <c r="H80" s="21"/>
      <c r="I80" s="21"/>
      <c r="J80" s="21"/>
      <c r="L80" s="48">
        <f>L77</f>
        <v>0</v>
      </c>
      <c r="M80" s="21"/>
      <c r="N80" s="21"/>
      <c r="O80" s="21"/>
      <c r="P80" s="21"/>
      <c r="Q80" s="21"/>
    </row>
    <row r="81" spans="2:35" ht="5.65" customHeight="1"/>
    <row r="82" spans="2:35" ht="2.85" customHeight="1"/>
    <row r="83" spans="2:35" ht="0" hidden="1" customHeight="1"/>
    <row r="84" spans="2:35" ht="17.100000000000001" customHeight="1">
      <c r="B84" s="38" t="s">
        <v>137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</row>
    <row r="85" spans="2:35" ht="2.85" customHeight="1"/>
    <row r="86" spans="2:35" ht="22.5">
      <c r="B86" s="54" t="s">
        <v>61</v>
      </c>
      <c r="C86" s="50"/>
      <c r="D86" s="55" t="s">
        <v>62</v>
      </c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5" t="s">
        <v>12</v>
      </c>
      <c r="Q86" s="50"/>
      <c r="R86" s="50"/>
      <c r="S86" s="50"/>
      <c r="T86" s="50"/>
      <c r="U86" s="50"/>
      <c r="V86" s="50"/>
      <c r="W86" s="50"/>
      <c r="X86" s="50"/>
      <c r="Y86" s="54" t="s">
        <v>63</v>
      </c>
      <c r="Z86" s="50"/>
      <c r="AA86" s="54" t="s">
        <v>64</v>
      </c>
      <c r="AB86" s="50"/>
      <c r="AC86" s="15" t="s">
        <v>65</v>
      </c>
      <c r="AD86" s="54" t="s">
        <v>66</v>
      </c>
      <c r="AE86" s="50"/>
      <c r="AF86" s="50"/>
      <c r="AG86" s="14" t="s">
        <v>67</v>
      </c>
    </row>
    <row r="87" spans="2:35">
      <c r="B87" s="28">
        <v>1</v>
      </c>
      <c r="C87" s="21"/>
      <c r="D87" s="29" t="s">
        <v>138</v>
      </c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9" t="s">
        <v>139</v>
      </c>
      <c r="Q87" s="21"/>
      <c r="R87" s="21"/>
      <c r="S87" s="21"/>
      <c r="T87" s="21"/>
      <c r="U87" s="21"/>
      <c r="V87" s="21"/>
      <c r="W87" s="21"/>
      <c r="X87" s="21"/>
      <c r="Y87" s="51">
        <v>0</v>
      </c>
      <c r="Z87" s="21"/>
      <c r="AA87" s="28" t="s">
        <v>70</v>
      </c>
      <c r="AB87" s="21"/>
      <c r="AC87" s="12" t="s">
        <v>140</v>
      </c>
      <c r="AD87" s="51">
        <f>Y87*AA87</f>
        <v>0</v>
      </c>
      <c r="AE87" s="21"/>
      <c r="AF87" s="21"/>
      <c r="AG87" s="11" t="s">
        <v>72</v>
      </c>
    </row>
    <row r="88" spans="2:35">
      <c r="B88" s="28">
        <v>2</v>
      </c>
      <c r="C88" s="21"/>
      <c r="D88" s="29" t="s">
        <v>141</v>
      </c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9" t="s">
        <v>142</v>
      </c>
      <c r="Q88" s="21"/>
      <c r="R88" s="21"/>
      <c r="S88" s="21"/>
      <c r="T88" s="21"/>
      <c r="U88" s="21"/>
      <c r="V88" s="21"/>
      <c r="W88" s="21"/>
      <c r="X88" s="21"/>
      <c r="Y88" s="51">
        <v>0</v>
      </c>
      <c r="Z88" s="21"/>
      <c r="AA88" s="28" t="s">
        <v>70</v>
      </c>
      <c r="AB88" s="21"/>
      <c r="AC88" s="12" t="s">
        <v>143</v>
      </c>
      <c r="AD88" s="51">
        <f t="shared" ref="AD88:AD89" si="2">Y88*AA88</f>
        <v>0</v>
      </c>
      <c r="AE88" s="21"/>
      <c r="AF88" s="21"/>
      <c r="AG88" s="11" t="s">
        <v>72</v>
      </c>
    </row>
    <row r="89" spans="2:35">
      <c r="B89" s="28">
        <v>3</v>
      </c>
      <c r="C89" s="21"/>
      <c r="D89" s="29" t="s">
        <v>144</v>
      </c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9" t="s">
        <v>145</v>
      </c>
      <c r="Q89" s="21"/>
      <c r="R89" s="21"/>
      <c r="S89" s="21"/>
      <c r="T89" s="21"/>
      <c r="U89" s="21"/>
      <c r="V89" s="21"/>
      <c r="W89" s="21"/>
      <c r="X89" s="21"/>
      <c r="Y89" s="51">
        <v>0</v>
      </c>
      <c r="Z89" s="21"/>
      <c r="AA89" s="28" t="s">
        <v>70</v>
      </c>
      <c r="AB89" s="21"/>
      <c r="AC89" s="12" t="s">
        <v>71</v>
      </c>
      <c r="AD89" s="51">
        <f t="shared" si="2"/>
        <v>0</v>
      </c>
      <c r="AE89" s="21"/>
      <c r="AF89" s="21"/>
      <c r="AG89" s="11" t="s">
        <v>72</v>
      </c>
    </row>
    <row r="90" spans="2:35" ht="11.25" customHeight="1">
      <c r="B90" s="58">
        <f>AI90</f>
        <v>0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I90" s="19">
        <f>AD87+AD88+AD89</f>
        <v>0</v>
      </c>
    </row>
    <row r="91" spans="2:35" ht="0" hidden="1" customHeight="1"/>
    <row r="92" spans="2:35" ht="2.85" customHeight="1"/>
    <row r="93" spans="2:35" ht="11.25" customHeight="1">
      <c r="B93" s="22" t="s">
        <v>114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</row>
    <row r="94" spans="2:35" ht="1.5" customHeight="1"/>
    <row r="95" spans="2:35" ht="11.25" customHeight="1">
      <c r="C95" s="28" t="s">
        <v>115</v>
      </c>
      <c r="D95" s="21"/>
      <c r="F95" s="59">
        <f>AI90</f>
        <v>0</v>
      </c>
      <c r="G95" s="21"/>
      <c r="H95" s="21"/>
      <c r="I95" s="21"/>
      <c r="J95" s="21"/>
      <c r="K95" s="21"/>
      <c r="L95" s="21"/>
      <c r="N95" s="29" t="s">
        <v>116</v>
      </c>
      <c r="O95" s="21"/>
      <c r="P95" s="21"/>
      <c r="Q95" s="21"/>
      <c r="R95" s="21"/>
      <c r="S95" s="21"/>
      <c r="T95" s="21"/>
    </row>
    <row r="96" spans="2:35" ht="9.9499999999999993" customHeight="1"/>
    <row r="97" spans="2:33" ht="11.45" customHeight="1">
      <c r="B97" s="25" t="s">
        <v>2</v>
      </c>
      <c r="C97" s="26"/>
      <c r="D97" s="26"/>
      <c r="E97" s="26"/>
      <c r="F97" s="26"/>
      <c r="G97" s="26"/>
      <c r="H97" s="26"/>
      <c r="I97" s="26"/>
      <c r="J97" s="26"/>
      <c r="L97" s="27" t="s">
        <v>13</v>
      </c>
      <c r="M97" s="26"/>
      <c r="N97" s="26"/>
      <c r="O97" s="26"/>
      <c r="P97" s="26"/>
      <c r="Q97" s="26"/>
    </row>
    <row r="98" spans="2:33" ht="11.25" customHeight="1">
      <c r="B98" s="27" t="s">
        <v>14</v>
      </c>
      <c r="C98" s="26"/>
      <c r="D98" s="26"/>
      <c r="E98" s="26"/>
      <c r="F98" s="26"/>
      <c r="G98" s="26"/>
      <c r="H98" s="26"/>
      <c r="I98" s="26"/>
      <c r="J98" s="26"/>
      <c r="K98" s="13"/>
      <c r="L98" s="56">
        <f>F95</f>
        <v>0</v>
      </c>
      <c r="M98" s="26"/>
      <c r="N98" s="26"/>
      <c r="O98" s="26"/>
      <c r="P98" s="26"/>
      <c r="Q98" s="26"/>
    </row>
    <row r="99" spans="2:33" ht="0" hidden="1" customHeight="1"/>
    <row r="100" spans="2:33" ht="3" customHeight="1"/>
    <row r="101" spans="2:33" ht="11.25" customHeight="1">
      <c r="B101" s="23" t="s">
        <v>52</v>
      </c>
      <c r="C101" s="21"/>
      <c r="D101" s="21"/>
      <c r="E101" s="21"/>
      <c r="F101" s="21"/>
      <c r="G101" s="21"/>
      <c r="H101" s="21"/>
      <c r="I101" s="21"/>
      <c r="J101" s="21"/>
      <c r="L101" s="57">
        <f>L98</f>
        <v>0</v>
      </c>
      <c r="M101" s="21"/>
      <c r="N101" s="21"/>
      <c r="O101" s="21"/>
      <c r="P101" s="21"/>
      <c r="Q101" s="21"/>
    </row>
    <row r="102" spans="2:33" ht="5.65" customHeight="1"/>
    <row r="103" spans="2:33" ht="2.85" customHeight="1"/>
    <row r="104" spans="2:33" ht="17.100000000000001" customHeight="1">
      <c r="B104" s="38" t="s">
        <v>146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</row>
    <row r="105" spans="2:33" ht="2.85" customHeight="1"/>
    <row r="106" spans="2:33" ht="22.5">
      <c r="B106" s="54" t="s">
        <v>61</v>
      </c>
      <c r="C106" s="50"/>
      <c r="D106" s="55" t="s">
        <v>62</v>
      </c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5" t="s">
        <v>12</v>
      </c>
      <c r="Q106" s="50"/>
      <c r="R106" s="50"/>
      <c r="S106" s="50"/>
      <c r="T106" s="50"/>
      <c r="U106" s="50"/>
      <c r="V106" s="50"/>
      <c r="W106" s="50"/>
      <c r="X106" s="50"/>
      <c r="Y106" s="54" t="s">
        <v>63</v>
      </c>
      <c r="Z106" s="50"/>
      <c r="AA106" s="54" t="s">
        <v>64</v>
      </c>
      <c r="AB106" s="50"/>
      <c r="AC106" s="15" t="s">
        <v>65</v>
      </c>
      <c r="AD106" s="54" t="s">
        <v>66</v>
      </c>
      <c r="AE106" s="50"/>
      <c r="AF106" s="50"/>
      <c r="AG106" s="14" t="s">
        <v>67</v>
      </c>
    </row>
    <row r="107" spans="2:33">
      <c r="B107" s="28">
        <v>1</v>
      </c>
      <c r="C107" s="21"/>
      <c r="D107" s="29" t="s">
        <v>147</v>
      </c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9" t="s">
        <v>148</v>
      </c>
      <c r="Q107" s="21"/>
      <c r="R107" s="21"/>
      <c r="S107" s="21"/>
      <c r="T107" s="21"/>
      <c r="U107" s="21"/>
      <c r="V107" s="21"/>
      <c r="W107" s="21"/>
      <c r="X107" s="21"/>
      <c r="Y107" s="51">
        <v>0</v>
      </c>
      <c r="Z107" s="21"/>
      <c r="AA107" s="28" t="s">
        <v>75</v>
      </c>
      <c r="AB107" s="21"/>
      <c r="AC107" s="12" t="s">
        <v>71</v>
      </c>
      <c r="AD107" s="51">
        <f>Y107*AA107</f>
        <v>0</v>
      </c>
      <c r="AE107" s="21"/>
      <c r="AF107" s="21"/>
      <c r="AG107" s="11" t="s">
        <v>72</v>
      </c>
    </row>
    <row r="108" spans="2:33">
      <c r="B108" s="28">
        <v>2</v>
      </c>
      <c r="C108" s="21"/>
      <c r="D108" s="29" t="s">
        <v>149</v>
      </c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9" t="s">
        <v>150</v>
      </c>
      <c r="Q108" s="21"/>
      <c r="R108" s="21"/>
      <c r="S108" s="21"/>
      <c r="T108" s="21"/>
      <c r="U108" s="21"/>
      <c r="V108" s="21"/>
      <c r="W108" s="21"/>
      <c r="X108" s="21"/>
      <c r="Y108" s="51">
        <v>0</v>
      </c>
      <c r="Z108" s="21"/>
      <c r="AA108" s="28" t="s">
        <v>136</v>
      </c>
      <c r="AB108" s="21"/>
      <c r="AC108" s="12" t="s">
        <v>71</v>
      </c>
      <c r="AD108" s="51">
        <f t="shared" ref="AD108:AD112" si="3">Y108*AA108</f>
        <v>0</v>
      </c>
      <c r="AE108" s="21"/>
      <c r="AF108" s="21"/>
      <c r="AG108" s="11" t="s">
        <v>72</v>
      </c>
    </row>
    <row r="109" spans="2:33">
      <c r="B109" s="28">
        <v>3</v>
      </c>
      <c r="C109" s="21"/>
      <c r="D109" s="29" t="s">
        <v>149</v>
      </c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9" t="s">
        <v>150</v>
      </c>
      <c r="Q109" s="21"/>
      <c r="R109" s="21"/>
      <c r="S109" s="21"/>
      <c r="T109" s="21"/>
      <c r="U109" s="21"/>
      <c r="V109" s="21"/>
      <c r="W109" s="21"/>
      <c r="X109" s="21"/>
      <c r="Y109" s="51">
        <v>0</v>
      </c>
      <c r="Z109" s="21"/>
      <c r="AA109" s="28" t="s">
        <v>151</v>
      </c>
      <c r="AB109" s="21"/>
      <c r="AC109" s="12" t="s">
        <v>71</v>
      </c>
      <c r="AD109" s="51">
        <f t="shared" si="3"/>
        <v>0</v>
      </c>
      <c r="AE109" s="21"/>
      <c r="AF109" s="21"/>
      <c r="AG109" s="11" t="s">
        <v>72</v>
      </c>
    </row>
    <row r="110" spans="2:33">
      <c r="B110" s="28">
        <v>4</v>
      </c>
      <c r="C110" s="21"/>
      <c r="D110" s="29" t="s">
        <v>152</v>
      </c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9" t="s">
        <v>153</v>
      </c>
      <c r="Q110" s="21"/>
      <c r="R110" s="21"/>
      <c r="S110" s="21"/>
      <c r="T110" s="21"/>
      <c r="U110" s="21"/>
      <c r="V110" s="21"/>
      <c r="W110" s="21"/>
      <c r="X110" s="21"/>
      <c r="Y110" s="51">
        <v>0</v>
      </c>
      <c r="Z110" s="21"/>
      <c r="AA110" s="28" t="s">
        <v>154</v>
      </c>
      <c r="AB110" s="21"/>
      <c r="AC110" s="12" t="s">
        <v>71</v>
      </c>
      <c r="AD110" s="51">
        <f t="shared" si="3"/>
        <v>0</v>
      </c>
      <c r="AE110" s="21"/>
      <c r="AF110" s="21"/>
      <c r="AG110" s="11" t="s">
        <v>72</v>
      </c>
    </row>
    <row r="111" spans="2:33">
      <c r="B111" s="28">
        <v>5</v>
      </c>
      <c r="C111" s="21"/>
      <c r="D111" s="29" t="s">
        <v>155</v>
      </c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9" t="s">
        <v>156</v>
      </c>
      <c r="Q111" s="21"/>
      <c r="R111" s="21"/>
      <c r="S111" s="21"/>
      <c r="T111" s="21"/>
      <c r="U111" s="21"/>
      <c r="V111" s="21"/>
      <c r="W111" s="21"/>
      <c r="X111" s="21"/>
      <c r="Y111" s="51">
        <v>0</v>
      </c>
      <c r="Z111" s="21"/>
      <c r="AA111" s="28" t="s">
        <v>75</v>
      </c>
      <c r="AB111" s="21"/>
      <c r="AC111" s="12" t="s">
        <v>71</v>
      </c>
      <c r="AD111" s="51">
        <f t="shared" si="3"/>
        <v>0</v>
      </c>
      <c r="AE111" s="21"/>
      <c r="AF111" s="21"/>
      <c r="AG111" s="11" t="s">
        <v>72</v>
      </c>
    </row>
    <row r="112" spans="2:33">
      <c r="B112" s="28">
        <v>6</v>
      </c>
      <c r="C112" s="21"/>
      <c r="D112" s="29" t="s">
        <v>155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9" t="s">
        <v>156</v>
      </c>
      <c r="Q112" s="21"/>
      <c r="R112" s="21"/>
      <c r="S112" s="21"/>
      <c r="T112" s="21"/>
      <c r="U112" s="21"/>
      <c r="V112" s="21"/>
      <c r="W112" s="21"/>
      <c r="X112" s="21"/>
      <c r="Y112" s="51">
        <v>0</v>
      </c>
      <c r="Z112" s="21"/>
      <c r="AA112" s="28" t="s">
        <v>75</v>
      </c>
      <c r="AB112" s="21"/>
      <c r="AC112" s="12" t="s">
        <v>71</v>
      </c>
      <c r="AD112" s="51">
        <f t="shared" si="3"/>
        <v>0</v>
      </c>
      <c r="AE112" s="21"/>
      <c r="AF112" s="21"/>
      <c r="AG112" s="11" t="s">
        <v>72</v>
      </c>
    </row>
    <row r="113" spans="2:35" ht="11.45" customHeight="1">
      <c r="B113" s="49">
        <f>AI113</f>
        <v>0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I113" s="18">
        <f>SUM(AD107:AD112)</f>
        <v>0</v>
      </c>
    </row>
    <row r="114" spans="2:35" ht="2.85" customHeight="1"/>
    <row r="115" spans="2:35" ht="11.25" customHeight="1">
      <c r="B115" s="22" t="s">
        <v>114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</row>
    <row r="116" spans="2:35" ht="1.5" customHeight="1"/>
    <row r="117" spans="2:35" ht="11.25" customHeight="1">
      <c r="C117" s="28" t="s">
        <v>115</v>
      </c>
      <c r="D117" s="21"/>
      <c r="F117" s="51">
        <f>AI113</f>
        <v>0</v>
      </c>
      <c r="G117" s="21"/>
      <c r="H117" s="21"/>
      <c r="I117" s="21"/>
      <c r="J117" s="21"/>
      <c r="K117" s="21"/>
      <c r="L117" s="21"/>
      <c r="N117" s="29" t="s">
        <v>116</v>
      </c>
      <c r="O117" s="21"/>
      <c r="P117" s="21"/>
      <c r="Q117" s="21"/>
      <c r="R117" s="21"/>
      <c r="S117" s="21"/>
      <c r="T117" s="21"/>
    </row>
    <row r="118" spans="2:35" ht="9.9499999999999993" customHeight="1"/>
    <row r="119" spans="2:35" ht="11.45" customHeight="1">
      <c r="B119" s="25" t="s">
        <v>2</v>
      </c>
      <c r="C119" s="26"/>
      <c r="D119" s="26"/>
      <c r="E119" s="26"/>
      <c r="F119" s="26"/>
      <c r="G119" s="26"/>
      <c r="H119" s="26"/>
      <c r="I119" s="26"/>
      <c r="J119" s="26"/>
      <c r="L119" s="27" t="s">
        <v>13</v>
      </c>
      <c r="M119" s="26"/>
      <c r="N119" s="26"/>
      <c r="O119" s="26"/>
      <c r="P119" s="26"/>
      <c r="Q119" s="26"/>
    </row>
    <row r="120" spans="2:35" ht="11.25" customHeight="1">
      <c r="B120" s="27" t="s">
        <v>14</v>
      </c>
      <c r="C120" s="26"/>
      <c r="D120" s="26"/>
      <c r="E120" s="26"/>
      <c r="F120" s="26"/>
      <c r="G120" s="26"/>
      <c r="H120" s="26"/>
      <c r="I120" s="26"/>
      <c r="J120" s="26"/>
      <c r="K120" s="13"/>
      <c r="L120" s="47">
        <f>F117</f>
        <v>0</v>
      </c>
      <c r="M120" s="26"/>
      <c r="N120" s="26"/>
      <c r="O120" s="26"/>
      <c r="P120" s="26"/>
      <c r="Q120" s="26"/>
    </row>
    <row r="121" spans="2:35" ht="0" hidden="1" customHeight="1"/>
    <row r="122" spans="2:35" ht="3" customHeight="1"/>
    <row r="123" spans="2:35" ht="11.25" customHeight="1">
      <c r="B123" s="23" t="s">
        <v>52</v>
      </c>
      <c r="C123" s="21"/>
      <c r="D123" s="21"/>
      <c r="E123" s="21"/>
      <c r="F123" s="21"/>
      <c r="G123" s="21"/>
      <c r="H123" s="21"/>
      <c r="I123" s="21"/>
      <c r="J123" s="21"/>
      <c r="L123" s="48">
        <f>L120</f>
        <v>0</v>
      </c>
      <c r="M123" s="21"/>
      <c r="N123" s="21"/>
      <c r="O123" s="21"/>
      <c r="P123" s="21"/>
      <c r="Q123" s="21"/>
    </row>
    <row r="124" spans="2:35" ht="5.85" customHeight="1"/>
    <row r="125" spans="2:35" ht="2.85" customHeight="1"/>
    <row r="126" spans="2:35" ht="17.100000000000001" customHeight="1">
      <c r="B126" s="38" t="s">
        <v>157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</row>
    <row r="127" spans="2:35" ht="2.85" customHeight="1"/>
    <row r="128" spans="2:35" ht="22.5">
      <c r="B128" s="54" t="s">
        <v>61</v>
      </c>
      <c r="C128" s="50"/>
      <c r="D128" s="55" t="s">
        <v>62</v>
      </c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5" t="s">
        <v>12</v>
      </c>
      <c r="Q128" s="50"/>
      <c r="R128" s="50"/>
      <c r="S128" s="50"/>
      <c r="T128" s="50"/>
      <c r="U128" s="50"/>
      <c r="V128" s="50"/>
      <c r="W128" s="50"/>
      <c r="X128" s="50"/>
      <c r="Y128" s="54" t="s">
        <v>63</v>
      </c>
      <c r="Z128" s="50"/>
      <c r="AA128" s="54" t="s">
        <v>64</v>
      </c>
      <c r="AB128" s="50"/>
      <c r="AC128" s="15" t="s">
        <v>65</v>
      </c>
      <c r="AD128" s="54" t="s">
        <v>66</v>
      </c>
      <c r="AE128" s="50"/>
      <c r="AF128" s="50"/>
      <c r="AG128" s="14" t="s">
        <v>67</v>
      </c>
    </row>
    <row r="129" spans="2:35">
      <c r="B129" s="28">
        <v>1</v>
      </c>
      <c r="C129" s="21"/>
      <c r="D129" s="29" t="s">
        <v>158</v>
      </c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9" t="s">
        <v>159</v>
      </c>
      <c r="Q129" s="21"/>
      <c r="R129" s="21"/>
      <c r="S129" s="21"/>
      <c r="T129" s="21"/>
      <c r="U129" s="21"/>
      <c r="V129" s="21"/>
      <c r="W129" s="21"/>
      <c r="X129" s="21"/>
      <c r="Y129" s="51">
        <v>0</v>
      </c>
      <c r="Z129" s="21"/>
      <c r="AA129" s="28" t="s">
        <v>75</v>
      </c>
      <c r="AB129" s="21"/>
      <c r="AC129" s="12" t="s">
        <v>160</v>
      </c>
      <c r="AD129" s="51">
        <f>Y129*AA129</f>
        <v>0</v>
      </c>
      <c r="AE129" s="21"/>
      <c r="AF129" s="21"/>
      <c r="AG129" s="11" t="s">
        <v>72</v>
      </c>
    </row>
    <row r="130" spans="2:35">
      <c r="B130" s="28">
        <v>2</v>
      </c>
      <c r="C130" s="21"/>
      <c r="D130" s="29" t="s">
        <v>161</v>
      </c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9" t="s">
        <v>162</v>
      </c>
      <c r="Q130" s="21"/>
      <c r="R130" s="21"/>
      <c r="S130" s="21"/>
      <c r="T130" s="21"/>
      <c r="U130" s="21"/>
      <c r="V130" s="21"/>
      <c r="W130" s="21"/>
      <c r="X130" s="21"/>
      <c r="Y130" s="51">
        <v>0</v>
      </c>
      <c r="Z130" s="21"/>
      <c r="AA130" s="28" t="s">
        <v>163</v>
      </c>
      <c r="AB130" s="21"/>
      <c r="AC130" s="12" t="s">
        <v>164</v>
      </c>
      <c r="AD130" s="51">
        <f t="shared" ref="AD130:AD132" si="4">Y130*AA130</f>
        <v>0</v>
      </c>
      <c r="AE130" s="21"/>
      <c r="AF130" s="21"/>
      <c r="AG130" s="11" t="s">
        <v>72</v>
      </c>
    </row>
    <row r="131" spans="2:35">
      <c r="B131" s="28">
        <v>3</v>
      </c>
      <c r="C131" s="21"/>
      <c r="D131" s="29" t="s">
        <v>165</v>
      </c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9" t="s">
        <v>166</v>
      </c>
      <c r="Q131" s="21"/>
      <c r="R131" s="21"/>
      <c r="S131" s="21"/>
      <c r="T131" s="21"/>
      <c r="U131" s="21"/>
      <c r="V131" s="21"/>
      <c r="W131" s="21"/>
      <c r="X131" s="21"/>
      <c r="Y131" s="51">
        <v>0</v>
      </c>
      <c r="Z131" s="21"/>
      <c r="AA131" s="28" t="s">
        <v>163</v>
      </c>
      <c r="AB131" s="21"/>
      <c r="AC131" s="12" t="s">
        <v>167</v>
      </c>
      <c r="AD131" s="51">
        <f t="shared" si="4"/>
        <v>0</v>
      </c>
      <c r="AE131" s="21"/>
      <c r="AF131" s="21"/>
      <c r="AG131" s="11" t="s">
        <v>72</v>
      </c>
    </row>
    <row r="132" spans="2:35">
      <c r="B132" s="28">
        <v>4</v>
      </c>
      <c r="C132" s="21"/>
      <c r="D132" s="29" t="s">
        <v>168</v>
      </c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9" t="s">
        <v>169</v>
      </c>
      <c r="Q132" s="21"/>
      <c r="R132" s="21"/>
      <c r="S132" s="21"/>
      <c r="T132" s="21"/>
      <c r="U132" s="21"/>
      <c r="V132" s="21"/>
      <c r="W132" s="21"/>
      <c r="X132" s="21"/>
      <c r="Y132" s="51">
        <v>0</v>
      </c>
      <c r="Z132" s="21"/>
      <c r="AA132" s="28" t="s">
        <v>75</v>
      </c>
      <c r="AB132" s="21"/>
      <c r="AC132" s="12" t="s">
        <v>170</v>
      </c>
      <c r="AD132" s="51">
        <f t="shared" si="4"/>
        <v>0</v>
      </c>
      <c r="AE132" s="21"/>
      <c r="AF132" s="21"/>
      <c r="AG132" s="11" t="s">
        <v>72</v>
      </c>
    </row>
    <row r="133" spans="2:35" ht="11.25" customHeight="1">
      <c r="B133" s="49">
        <f>AI133</f>
        <v>0</v>
      </c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I133" s="18">
        <f>SUM(AD129:AD132)</f>
        <v>0</v>
      </c>
    </row>
    <row r="134" spans="2:35" ht="0" hidden="1" customHeight="1"/>
    <row r="135" spans="2:35" ht="2.85" customHeight="1"/>
    <row r="136" spans="2:35" ht="11.25" customHeight="1">
      <c r="B136" s="22" t="s">
        <v>114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</row>
    <row r="137" spans="2:35" ht="1.5" customHeight="1"/>
    <row r="138" spans="2:35" ht="11.25" customHeight="1">
      <c r="C138" s="28" t="s">
        <v>115</v>
      </c>
      <c r="D138" s="21"/>
      <c r="F138" s="51">
        <f>AI133</f>
        <v>0</v>
      </c>
      <c r="G138" s="21"/>
      <c r="H138" s="21"/>
      <c r="I138" s="21"/>
      <c r="J138" s="21"/>
      <c r="K138" s="21"/>
      <c r="L138" s="21"/>
      <c r="N138" s="29" t="s">
        <v>116</v>
      </c>
      <c r="O138" s="21"/>
      <c r="P138" s="21"/>
      <c r="Q138" s="21"/>
      <c r="R138" s="21"/>
      <c r="S138" s="21"/>
      <c r="T138" s="21"/>
    </row>
    <row r="139" spans="2:35" ht="9.9499999999999993" customHeight="1"/>
    <row r="140" spans="2:35" ht="11.45" customHeight="1">
      <c r="B140" s="25" t="s">
        <v>2</v>
      </c>
      <c r="C140" s="26"/>
      <c r="D140" s="26"/>
      <c r="E140" s="26"/>
      <c r="F140" s="26"/>
      <c r="G140" s="26"/>
      <c r="H140" s="26"/>
      <c r="I140" s="26"/>
      <c r="J140" s="26"/>
      <c r="L140" s="27" t="s">
        <v>13</v>
      </c>
      <c r="M140" s="26"/>
      <c r="N140" s="26"/>
      <c r="O140" s="26"/>
      <c r="P140" s="26"/>
      <c r="Q140" s="26"/>
    </row>
    <row r="141" spans="2:35" ht="11.25" customHeight="1">
      <c r="B141" s="27" t="s">
        <v>14</v>
      </c>
      <c r="C141" s="26"/>
      <c r="D141" s="26"/>
      <c r="E141" s="26"/>
      <c r="F141" s="26"/>
      <c r="G141" s="26"/>
      <c r="H141" s="26"/>
      <c r="I141" s="26"/>
      <c r="J141" s="26"/>
      <c r="K141" s="13"/>
      <c r="L141" s="47">
        <f>F138</f>
        <v>0</v>
      </c>
      <c r="M141" s="26"/>
      <c r="N141" s="26"/>
      <c r="O141" s="26"/>
      <c r="P141" s="26"/>
      <c r="Q141" s="26"/>
    </row>
    <row r="142" spans="2:35" ht="0" hidden="1" customHeight="1"/>
    <row r="143" spans="2:35" ht="3" customHeight="1"/>
    <row r="144" spans="2:35" ht="11.25" customHeight="1">
      <c r="B144" s="23" t="s">
        <v>52</v>
      </c>
      <c r="C144" s="21"/>
      <c r="D144" s="21"/>
      <c r="E144" s="21"/>
      <c r="F144" s="21"/>
      <c r="G144" s="21"/>
      <c r="H144" s="21"/>
      <c r="I144" s="21"/>
      <c r="J144" s="21"/>
      <c r="L144" s="48">
        <f>L141</f>
        <v>0</v>
      </c>
      <c r="M144" s="21"/>
      <c r="N144" s="21"/>
      <c r="O144" s="21"/>
      <c r="P144" s="21"/>
      <c r="Q144" s="21"/>
    </row>
    <row r="145" spans="2:33" ht="11.45" customHeight="1"/>
    <row r="146" spans="2:33" ht="2.85" customHeight="1"/>
    <row r="147" spans="2:33" ht="0" hidden="1" customHeight="1"/>
    <row r="148" spans="2:33" ht="17.100000000000001" customHeight="1">
      <c r="B148" s="38" t="s">
        <v>171</v>
      </c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</row>
    <row r="149" spans="2:33" ht="2.85" customHeight="1"/>
    <row r="150" spans="2:33" ht="22.5">
      <c r="B150" s="52" t="s">
        <v>61</v>
      </c>
      <c r="C150" s="50"/>
      <c r="D150" s="53" t="s">
        <v>62</v>
      </c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3" t="s">
        <v>12</v>
      </c>
      <c r="Q150" s="50"/>
      <c r="R150" s="50"/>
      <c r="S150" s="50"/>
      <c r="T150" s="50"/>
      <c r="U150" s="50"/>
      <c r="V150" s="50"/>
      <c r="W150" s="50"/>
      <c r="X150" s="50"/>
      <c r="Y150" s="52" t="s">
        <v>63</v>
      </c>
      <c r="Z150" s="50"/>
      <c r="AA150" s="52" t="s">
        <v>64</v>
      </c>
      <c r="AB150" s="50"/>
      <c r="AC150" s="17" t="s">
        <v>65</v>
      </c>
      <c r="AD150" s="52" t="s">
        <v>66</v>
      </c>
      <c r="AE150" s="50"/>
      <c r="AF150" s="50"/>
      <c r="AG150" s="16" t="s">
        <v>67</v>
      </c>
    </row>
    <row r="151" spans="2:33">
      <c r="B151" s="28">
        <v>1</v>
      </c>
      <c r="C151" s="21"/>
      <c r="D151" s="29" t="s">
        <v>2</v>
      </c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9" t="s">
        <v>172</v>
      </c>
      <c r="Q151" s="21"/>
      <c r="R151" s="21"/>
      <c r="S151" s="21"/>
      <c r="T151" s="21"/>
      <c r="U151" s="21"/>
      <c r="V151" s="21"/>
      <c r="W151" s="21"/>
      <c r="X151" s="21"/>
      <c r="Y151" s="51">
        <v>0</v>
      </c>
      <c r="Z151" s="21"/>
      <c r="AA151" s="51">
        <v>11</v>
      </c>
      <c r="AB151" s="21"/>
      <c r="AC151" s="12" t="s">
        <v>2</v>
      </c>
      <c r="AD151" s="51">
        <f>Y151*AA151</f>
        <v>0</v>
      </c>
      <c r="AE151" s="21"/>
      <c r="AF151" s="21"/>
      <c r="AG151" s="11" t="s">
        <v>72</v>
      </c>
    </row>
    <row r="152" spans="2:33">
      <c r="B152" s="28">
        <v>2</v>
      </c>
      <c r="C152" s="21"/>
      <c r="D152" s="29" t="s">
        <v>2</v>
      </c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9" t="s">
        <v>173</v>
      </c>
      <c r="Q152" s="21"/>
      <c r="R152" s="21"/>
      <c r="S152" s="21"/>
      <c r="T152" s="21"/>
      <c r="U152" s="21"/>
      <c r="V152" s="21"/>
      <c r="W152" s="21"/>
      <c r="X152" s="21"/>
      <c r="Y152" s="51">
        <v>0</v>
      </c>
      <c r="Z152" s="21"/>
      <c r="AA152" s="51">
        <v>1</v>
      </c>
      <c r="AB152" s="21"/>
      <c r="AC152" s="12" t="s">
        <v>71</v>
      </c>
      <c r="AD152" s="51">
        <f t="shared" ref="AD152:AD176" si="5">Y152*AA152</f>
        <v>0</v>
      </c>
      <c r="AE152" s="21"/>
      <c r="AF152" s="21"/>
      <c r="AG152" s="11" t="s">
        <v>72</v>
      </c>
    </row>
    <row r="153" spans="2:33">
      <c r="B153" s="28">
        <v>3</v>
      </c>
      <c r="C153" s="21"/>
      <c r="D153" s="29" t="s">
        <v>2</v>
      </c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9" t="s">
        <v>174</v>
      </c>
      <c r="Q153" s="21"/>
      <c r="R153" s="21"/>
      <c r="S153" s="21"/>
      <c r="T153" s="21"/>
      <c r="U153" s="21"/>
      <c r="V153" s="21"/>
      <c r="W153" s="21"/>
      <c r="X153" s="21"/>
      <c r="Y153" s="51">
        <v>0</v>
      </c>
      <c r="Z153" s="21"/>
      <c r="AA153" s="51">
        <v>0.25</v>
      </c>
      <c r="AB153" s="21"/>
      <c r="AC153" s="12" t="s">
        <v>123</v>
      </c>
      <c r="AD153" s="51">
        <f t="shared" si="5"/>
        <v>0</v>
      </c>
      <c r="AE153" s="21"/>
      <c r="AF153" s="21"/>
      <c r="AG153" s="11" t="s">
        <v>72</v>
      </c>
    </row>
    <row r="154" spans="2:33">
      <c r="B154" s="28">
        <v>4</v>
      </c>
      <c r="C154" s="21"/>
      <c r="D154" s="29" t="s">
        <v>2</v>
      </c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9" t="s">
        <v>175</v>
      </c>
      <c r="Q154" s="21"/>
      <c r="R154" s="21"/>
      <c r="S154" s="21"/>
      <c r="T154" s="21"/>
      <c r="U154" s="21"/>
      <c r="V154" s="21"/>
      <c r="W154" s="21"/>
      <c r="X154" s="21"/>
      <c r="Y154" s="51">
        <v>0</v>
      </c>
      <c r="Z154" s="21"/>
      <c r="AA154" s="51">
        <v>1</v>
      </c>
      <c r="AB154" s="21"/>
      <c r="AC154" s="12" t="s">
        <v>71</v>
      </c>
      <c r="AD154" s="51">
        <f t="shared" si="5"/>
        <v>0</v>
      </c>
      <c r="AE154" s="21"/>
      <c r="AF154" s="21"/>
      <c r="AG154" s="11" t="s">
        <v>72</v>
      </c>
    </row>
    <row r="155" spans="2:33">
      <c r="B155" s="28">
        <v>5</v>
      </c>
      <c r="C155" s="21"/>
      <c r="D155" s="29" t="s">
        <v>2</v>
      </c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9" t="s">
        <v>176</v>
      </c>
      <c r="Q155" s="21"/>
      <c r="R155" s="21"/>
      <c r="S155" s="21"/>
      <c r="T155" s="21"/>
      <c r="U155" s="21"/>
      <c r="V155" s="21"/>
      <c r="W155" s="21"/>
      <c r="X155" s="21"/>
      <c r="Y155" s="51">
        <v>0</v>
      </c>
      <c r="Z155" s="21"/>
      <c r="AA155" s="51">
        <v>1</v>
      </c>
      <c r="AB155" s="21"/>
      <c r="AC155" s="12" t="s">
        <v>71</v>
      </c>
      <c r="AD155" s="51">
        <f t="shared" si="5"/>
        <v>0</v>
      </c>
      <c r="AE155" s="21"/>
      <c r="AF155" s="21"/>
      <c r="AG155" s="11" t="s">
        <v>72</v>
      </c>
    </row>
    <row r="156" spans="2:33">
      <c r="B156" s="28">
        <v>6</v>
      </c>
      <c r="C156" s="21"/>
      <c r="D156" s="29" t="s">
        <v>2</v>
      </c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9" t="s">
        <v>177</v>
      </c>
      <c r="Q156" s="21"/>
      <c r="R156" s="21"/>
      <c r="S156" s="21"/>
      <c r="T156" s="21"/>
      <c r="U156" s="21"/>
      <c r="V156" s="21"/>
      <c r="W156" s="21"/>
      <c r="X156" s="21"/>
      <c r="Y156" s="51">
        <v>0</v>
      </c>
      <c r="Z156" s="21"/>
      <c r="AA156" s="51">
        <v>1</v>
      </c>
      <c r="AB156" s="21"/>
      <c r="AC156" s="12" t="s">
        <v>71</v>
      </c>
      <c r="AD156" s="51">
        <f t="shared" si="5"/>
        <v>0</v>
      </c>
      <c r="AE156" s="21"/>
      <c r="AF156" s="21"/>
      <c r="AG156" s="11" t="s">
        <v>72</v>
      </c>
    </row>
    <row r="157" spans="2:33">
      <c r="B157" s="28">
        <v>7</v>
      </c>
      <c r="C157" s="21"/>
      <c r="D157" s="29" t="s">
        <v>2</v>
      </c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9" t="s">
        <v>178</v>
      </c>
      <c r="Q157" s="21"/>
      <c r="R157" s="21"/>
      <c r="S157" s="21"/>
      <c r="T157" s="21"/>
      <c r="U157" s="21"/>
      <c r="V157" s="21"/>
      <c r="W157" s="21"/>
      <c r="X157" s="21"/>
      <c r="Y157" s="51">
        <v>0</v>
      </c>
      <c r="Z157" s="21"/>
      <c r="AA157" s="51">
        <v>1</v>
      </c>
      <c r="AB157" s="21"/>
      <c r="AC157" s="12" t="s">
        <v>179</v>
      </c>
      <c r="AD157" s="51">
        <f t="shared" si="5"/>
        <v>0</v>
      </c>
      <c r="AE157" s="21"/>
      <c r="AF157" s="21"/>
      <c r="AG157" s="11" t="s">
        <v>72</v>
      </c>
    </row>
    <row r="158" spans="2:33">
      <c r="B158" s="28">
        <v>8</v>
      </c>
      <c r="C158" s="21"/>
      <c r="D158" s="29" t="s">
        <v>2</v>
      </c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9" t="s">
        <v>180</v>
      </c>
      <c r="Q158" s="21"/>
      <c r="R158" s="21"/>
      <c r="S158" s="21"/>
      <c r="T158" s="21"/>
      <c r="U158" s="21"/>
      <c r="V158" s="21"/>
      <c r="W158" s="21"/>
      <c r="X158" s="21"/>
      <c r="Y158" s="51">
        <v>0</v>
      </c>
      <c r="Z158" s="21"/>
      <c r="AA158" s="51">
        <v>1</v>
      </c>
      <c r="AB158" s="21"/>
      <c r="AC158" s="12" t="s">
        <v>71</v>
      </c>
      <c r="AD158" s="51">
        <f t="shared" si="5"/>
        <v>0</v>
      </c>
      <c r="AE158" s="21"/>
      <c r="AF158" s="21"/>
      <c r="AG158" s="11" t="s">
        <v>72</v>
      </c>
    </row>
    <row r="159" spans="2:33">
      <c r="B159" s="28">
        <v>9</v>
      </c>
      <c r="C159" s="21"/>
      <c r="D159" s="29" t="s">
        <v>2</v>
      </c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9" t="s">
        <v>110</v>
      </c>
      <c r="Q159" s="21"/>
      <c r="R159" s="21"/>
      <c r="S159" s="21"/>
      <c r="T159" s="21"/>
      <c r="U159" s="21"/>
      <c r="V159" s="21"/>
      <c r="W159" s="21"/>
      <c r="X159" s="21"/>
      <c r="Y159" s="51">
        <v>0</v>
      </c>
      <c r="Z159" s="21"/>
      <c r="AA159" s="51">
        <v>20</v>
      </c>
      <c r="AB159" s="21"/>
      <c r="AC159" s="12" t="s">
        <v>82</v>
      </c>
      <c r="AD159" s="51">
        <f t="shared" si="5"/>
        <v>0</v>
      </c>
      <c r="AE159" s="21"/>
      <c r="AF159" s="21"/>
      <c r="AG159" s="11" t="s">
        <v>72</v>
      </c>
    </row>
    <row r="160" spans="2:33">
      <c r="B160" s="28">
        <v>10</v>
      </c>
      <c r="C160" s="21"/>
      <c r="D160" s="29" t="s">
        <v>2</v>
      </c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9" t="s">
        <v>112</v>
      </c>
      <c r="Q160" s="21"/>
      <c r="R160" s="21"/>
      <c r="S160" s="21"/>
      <c r="T160" s="21"/>
      <c r="U160" s="21"/>
      <c r="V160" s="21"/>
      <c r="W160" s="21"/>
      <c r="X160" s="21"/>
      <c r="Y160" s="51">
        <v>0</v>
      </c>
      <c r="Z160" s="21"/>
      <c r="AA160" s="51">
        <v>255</v>
      </c>
      <c r="AB160" s="21"/>
      <c r="AC160" s="12" t="s">
        <v>82</v>
      </c>
      <c r="AD160" s="51">
        <f t="shared" si="5"/>
        <v>0</v>
      </c>
      <c r="AE160" s="21"/>
      <c r="AF160" s="21"/>
      <c r="AG160" s="11" t="s">
        <v>72</v>
      </c>
    </row>
    <row r="161" spans="2:33">
      <c r="B161" s="28">
        <v>11</v>
      </c>
      <c r="C161" s="21"/>
      <c r="D161" s="29" t="s">
        <v>181</v>
      </c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9" t="s">
        <v>182</v>
      </c>
      <c r="Q161" s="21"/>
      <c r="R161" s="21"/>
      <c r="S161" s="21"/>
      <c r="T161" s="21"/>
      <c r="U161" s="21"/>
      <c r="V161" s="21"/>
      <c r="W161" s="21"/>
      <c r="X161" s="21"/>
      <c r="Y161" s="51">
        <v>0</v>
      </c>
      <c r="Z161" s="21"/>
      <c r="AA161" s="51">
        <v>8</v>
      </c>
      <c r="AB161" s="21"/>
      <c r="AC161" s="12" t="s">
        <v>82</v>
      </c>
      <c r="AD161" s="51">
        <f t="shared" si="5"/>
        <v>0</v>
      </c>
      <c r="AE161" s="21"/>
      <c r="AF161" s="21"/>
      <c r="AG161" s="11" t="s">
        <v>72</v>
      </c>
    </row>
    <row r="162" spans="2:33">
      <c r="B162" s="28">
        <v>12</v>
      </c>
      <c r="C162" s="21"/>
      <c r="D162" s="29" t="s">
        <v>183</v>
      </c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9" t="s">
        <v>184</v>
      </c>
      <c r="Q162" s="21"/>
      <c r="R162" s="21"/>
      <c r="S162" s="21"/>
      <c r="T162" s="21"/>
      <c r="U162" s="21"/>
      <c r="V162" s="21"/>
      <c r="W162" s="21"/>
      <c r="X162" s="21"/>
      <c r="Y162" s="51">
        <v>0</v>
      </c>
      <c r="Z162" s="21"/>
      <c r="AA162" s="51">
        <v>1</v>
      </c>
      <c r="AB162" s="21"/>
      <c r="AC162" s="12" t="s">
        <v>71</v>
      </c>
      <c r="AD162" s="51">
        <f t="shared" si="5"/>
        <v>0</v>
      </c>
      <c r="AE162" s="21"/>
      <c r="AF162" s="21"/>
      <c r="AG162" s="11" t="s">
        <v>72</v>
      </c>
    </row>
    <row r="163" spans="2:33">
      <c r="B163" s="28">
        <v>13</v>
      </c>
      <c r="C163" s="21"/>
      <c r="D163" s="29" t="s">
        <v>185</v>
      </c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9" t="s">
        <v>186</v>
      </c>
      <c r="Q163" s="21"/>
      <c r="R163" s="21"/>
      <c r="S163" s="21"/>
      <c r="T163" s="21"/>
      <c r="U163" s="21"/>
      <c r="V163" s="21"/>
      <c r="W163" s="21"/>
      <c r="X163" s="21"/>
      <c r="Y163" s="51">
        <v>0</v>
      </c>
      <c r="Z163" s="21"/>
      <c r="AA163" s="51">
        <v>25</v>
      </c>
      <c r="AB163" s="21"/>
      <c r="AC163" s="12" t="s">
        <v>82</v>
      </c>
      <c r="AD163" s="51">
        <f t="shared" si="5"/>
        <v>0</v>
      </c>
      <c r="AE163" s="21"/>
      <c r="AF163" s="21"/>
      <c r="AG163" s="11" t="s">
        <v>72</v>
      </c>
    </row>
    <row r="164" spans="2:33">
      <c r="B164" s="28">
        <v>14</v>
      </c>
      <c r="C164" s="21"/>
      <c r="D164" s="29" t="s">
        <v>187</v>
      </c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9" t="s">
        <v>188</v>
      </c>
      <c r="Q164" s="21"/>
      <c r="R164" s="21"/>
      <c r="S164" s="21"/>
      <c r="T164" s="21"/>
      <c r="U164" s="21"/>
      <c r="V164" s="21"/>
      <c r="W164" s="21"/>
      <c r="X164" s="21"/>
      <c r="Y164" s="51">
        <v>0</v>
      </c>
      <c r="Z164" s="21"/>
      <c r="AA164" s="51">
        <v>67</v>
      </c>
      <c r="AB164" s="21"/>
      <c r="AC164" s="12" t="s">
        <v>82</v>
      </c>
      <c r="AD164" s="51">
        <f t="shared" si="5"/>
        <v>0</v>
      </c>
      <c r="AE164" s="21"/>
      <c r="AF164" s="21"/>
      <c r="AG164" s="11" t="s">
        <v>72</v>
      </c>
    </row>
    <row r="165" spans="2:33">
      <c r="B165" s="28">
        <v>15</v>
      </c>
      <c r="C165" s="21"/>
      <c r="D165" s="29" t="s">
        <v>189</v>
      </c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9" t="s">
        <v>190</v>
      </c>
      <c r="Q165" s="21"/>
      <c r="R165" s="21"/>
      <c r="S165" s="21"/>
      <c r="T165" s="21"/>
      <c r="U165" s="21"/>
      <c r="V165" s="21"/>
      <c r="W165" s="21"/>
      <c r="X165" s="21"/>
      <c r="Y165" s="51">
        <v>0</v>
      </c>
      <c r="Z165" s="21"/>
      <c r="AA165" s="51">
        <v>20</v>
      </c>
      <c r="AB165" s="21"/>
      <c r="AC165" s="12" t="s">
        <v>71</v>
      </c>
      <c r="AD165" s="51">
        <f t="shared" si="5"/>
        <v>0</v>
      </c>
      <c r="AE165" s="21"/>
      <c r="AF165" s="21"/>
      <c r="AG165" s="11" t="s">
        <v>72</v>
      </c>
    </row>
    <row r="166" spans="2:33">
      <c r="B166" s="28">
        <v>16</v>
      </c>
      <c r="C166" s="21"/>
      <c r="D166" s="29" t="s">
        <v>191</v>
      </c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9" t="s">
        <v>192</v>
      </c>
      <c r="Q166" s="21"/>
      <c r="R166" s="21"/>
      <c r="S166" s="21"/>
      <c r="T166" s="21"/>
      <c r="U166" s="21"/>
      <c r="V166" s="21"/>
      <c r="W166" s="21"/>
      <c r="X166" s="21"/>
      <c r="Y166" s="51">
        <v>0</v>
      </c>
      <c r="Z166" s="21"/>
      <c r="AA166" s="51">
        <v>11</v>
      </c>
      <c r="AB166" s="21"/>
      <c r="AC166" s="12" t="s">
        <v>71</v>
      </c>
      <c r="AD166" s="51">
        <f t="shared" si="5"/>
        <v>0</v>
      </c>
      <c r="AE166" s="21"/>
      <c r="AF166" s="21"/>
      <c r="AG166" s="11" t="s">
        <v>72</v>
      </c>
    </row>
    <row r="167" spans="2:33">
      <c r="B167" s="28">
        <v>17</v>
      </c>
      <c r="C167" s="21"/>
      <c r="D167" s="29" t="s">
        <v>193</v>
      </c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9" t="s">
        <v>194</v>
      </c>
      <c r="Q167" s="21"/>
      <c r="R167" s="21"/>
      <c r="S167" s="21"/>
      <c r="T167" s="21"/>
      <c r="U167" s="21"/>
      <c r="V167" s="21"/>
      <c r="W167" s="21"/>
      <c r="X167" s="21"/>
      <c r="Y167" s="51">
        <v>0</v>
      </c>
      <c r="Z167" s="21"/>
      <c r="AA167" s="51">
        <v>275</v>
      </c>
      <c r="AB167" s="21"/>
      <c r="AC167" s="12" t="s">
        <v>82</v>
      </c>
      <c r="AD167" s="51">
        <f t="shared" si="5"/>
        <v>0</v>
      </c>
      <c r="AE167" s="21"/>
      <c r="AF167" s="21"/>
      <c r="AG167" s="11" t="s">
        <v>72</v>
      </c>
    </row>
    <row r="168" spans="2:33">
      <c r="B168" s="28">
        <v>18</v>
      </c>
      <c r="C168" s="21"/>
      <c r="D168" s="29" t="s">
        <v>195</v>
      </c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9" t="s">
        <v>196</v>
      </c>
      <c r="Q168" s="21"/>
      <c r="R168" s="21"/>
      <c r="S168" s="21"/>
      <c r="T168" s="21"/>
      <c r="U168" s="21"/>
      <c r="V168" s="21"/>
      <c r="W168" s="21"/>
      <c r="X168" s="21"/>
      <c r="Y168" s="51">
        <v>0</v>
      </c>
      <c r="Z168" s="21"/>
      <c r="AA168" s="51">
        <v>30</v>
      </c>
      <c r="AB168" s="21"/>
      <c r="AC168" s="12" t="s">
        <v>82</v>
      </c>
      <c r="AD168" s="51">
        <f t="shared" si="5"/>
        <v>0</v>
      </c>
      <c r="AE168" s="21"/>
      <c r="AF168" s="21"/>
      <c r="AG168" s="11" t="s">
        <v>72</v>
      </c>
    </row>
    <row r="169" spans="2:33">
      <c r="B169" s="28">
        <v>19</v>
      </c>
      <c r="C169" s="21"/>
      <c r="D169" s="29" t="s">
        <v>197</v>
      </c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9" t="s">
        <v>198</v>
      </c>
      <c r="Q169" s="21"/>
      <c r="R169" s="21"/>
      <c r="S169" s="21"/>
      <c r="T169" s="21"/>
      <c r="U169" s="21"/>
      <c r="V169" s="21"/>
      <c r="W169" s="21"/>
      <c r="X169" s="21"/>
      <c r="Y169" s="51">
        <v>0</v>
      </c>
      <c r="Z169" s="21"/>
      <c r="AA169" s="51">
        <v>5</v>
      </c>
      <c r="AB169" s="21"/>
      <c r="AC169" s="12" t="s">
        <v>71</v>
      </c>
      <c r="AD169" s="51">
        <f t="shared" si="5"/>
        <v>0</v>
      </c>
      <c r="AE169" s="21"/>
      <c r="AF169" s="21"/>
      <c r="AG169" s="11" t="s">
        <v>72</v>
      </c>
    </row>
    <row r="170" spans="2:33">
      <c r="B170" s="28">
        <v>20</v>
      </c>
      <c r="C170" s="21"/>
      <c r="D170" s="29" t="s">
        <v>197</v>
      </c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9" t="s">
        <v>199</v>
      </c>
      <c r="Q170" s="21"/>
      <c r="R170" s="21"/>
      <c r="S170" s="21"/>
      <c r="T170" s="21"/>
      <c r="U170" s="21"/>
      <c r="V170" s="21"/>
      <c r="W170" s="21"/>
      <c r="X170" s="21"/>
      <c r="Y170" s="51">
        <v>0</v>
      </c>
      <c r="Z170" s="21"/>
      <c r="AA170" s="51">
        <v>6</v>
      </c>
      <c r="AB170" s="21"/>
      <c r="AC170" s="12" t="s">
        <v>71</v>
      </c>
      <c r="AD170" s="51">
        <f t="shared" si="5"/>
        <v>0</v>
      </c>
      <c r="AE170" s="21"/>
      <c r="AF170" s="21"/>
      <c r="AG170" s="11" t="s">
        <v>72</v>
      </c>
    </row>
    <row r="171" spans="2:33">
      <c r="B171" s="28">
        <v>21</v>
      </c>
      <c r="C171" s="21"/>
      <c r="D171" s="29" t="s">
        <v>200</v>
      </c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9" t="s">
        <v>201</v>
      </c>
      <c r="Q171" s="21"/>
      <c r="R171" s="21"/>
      <c r="S171" s="21"/>
      <c r="T171" s="21"/>
      <c r="U171" s="21"/>
      <c r="V171" s="21"/>
      <c r="W171" s="21"/>
      <c r="X171" s="21"/>
      <c r="Y171" s="51">
        <v>0</v>
      </c>
      <c r="Z171" s="21"/>
      <c r="AA171" s="51">
        <v>1</v>
      </c>
      <c r="AB171" s="21"/>
      <c r="AC171" s="12" t="s">
        <v>71</v>
      </c>
      <c r="AD171" s="51">
        <f t="shared" si="5"/>
        <v>0</v>
      </c>
      <c r="AE171" s="21"/>
      <c r="AF171" s="21"/>
      <c r="AG171" s="11" t="s">
        <v>72</v>
      </c>
    </row>
    <row r="172" spans="2:33">
      <c r="B172" s="28">
        <v>22</v>
      </c>
      <c r="C172" s="21"/>
      <c r="D172" s="29" t="s">
        <v>200</v>
      </c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9" t="s">
        <v>202</v>
      </c>
      <c r="Q172" s="21"/>
      <c r="R172" s="21"/>
      <c r="S172" s="21"/>
      <c r="T172" s="21"/>
      <c r="U172" s="21"/>
      <c r="V172" s="21"/>
      <c r="W172" s="21"/>
      <c r="X172" s="21"/>
      <c r="Y172" s="51">
        <v>0</v>
      </c>
      <c r="Z172" s="21"/>
      <c r="AA172" s="51">
        <v>1</v>
      </c>
      <c r="AB172" s="21"/>
      <c r="AC172" s="12" t="s">
        <v>71</v>
      </c>
      <c r="AD172" s="51">
        <f t="shared" si="5"/>
        <v>0</v>
      </c>
      <c r="AE172" s="21"/>
      <c r="AF172" s="21"/>
      <c r="AG172" s="11" t="s">
        <v>72</v>
      </c>
    </row>
    <row r="173" spans="2:33">
      <c r="B173" s="28">
        <v>23</v>
      </c>
      <c r="C173" s="21"/>
      <c r="D173" s="29" t="s">
        <v>203</v>
      </c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9" t="s">
        <v>204</v>
      </c>
      <c r="Q173" s="21"/>
      <c r="R173" s="21"/>
      <c r="S173" s="21"/>
      <c r="T173" s="21"/>
      <c r="U173" s="21"/>
      <c r="V173" s="21"/>
      <c r="W173" s="21"/>
      <c r="X173" s="21"/>
      <c r="Y173" s="51">
        <v>0</v>
      </c>
      <c r="Z173" s="21"/>
      <c r="AA173" s="51">
        <v>3</v>
      </c>
      <c r="AB173" s="21"/>
      <c r="AC173" s="12" t="s">
        <v>71</v>
      </c>
      <c r="AD173" s="51">
        <f t="shared" si="5"/>
        <v>0</v>
      </c>
      <c r="AE173" s="21"/>
      <c r="AF173" s="21"/>
      <c r="AG173" s="11" t="s">
        <v>72</v>
      </c>
    </row>
    <row r="174" spans="2:33">
      <c r="B174" s="28">
        <v>24</v>
      </c>
      <c r="C174" s="21"/>
      <c r="D174" s="29" t="s">
        <v>205</v>
      </c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9" t="s">
        <v>206</v>
      </c>
      <c r="Q174" s="21"/>
      <c r="R174" s="21"/>
      <c r="S174" s="21"/>
      <c r="T174" s="21"/>
      <c r="U174" s="21"/>
      <c r="V174" s="21"/>
      <c r="W174" s="21"/>
      <c r="X174" s="21"/>
      <c r="Y174" s="51">
        <v>0</v>
      </c>
      <c r="Z174" s="21"/>
      <c r="AA174" s="51">
        <v>20</v>
      </c>
      <c r="AB174" s="21"/>
      <c r="AC174" s="12" t="s">
        <v>82</v>
      </c>
      <c r="AD174" s="51">
        <f t="shared" si="5"/>
        <v>0</v>
      </c>
      <c r="AE174" s="21"/>
      <c r="AF174" s="21"/>
      <c r="AG174" s="11" t="s">
        <v>72</v>
      </c>
    </row>
    <row r="175" spans="2:33">
      <c r="B175" s="28">
        <v>25</v>
      </c>
      <c r="C175" s="21"/>
      <c r="D175" s="29" t="s">
        <v>207</v>
      </c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9" t="s">
        <v>208</v>
      </c>
      <c r="Q175" s="21"/>
      <c r="R175" s="21"/>
      <c r="S175" s="21"/>
      <c r="T175" s="21"/>
      <c r="U175" s="21"/>
      <c r="V175" s="21"/>
      <c r="W175" s="21"/>
      <c r="X175" s="21"/>
      <c r="Y175" s="51">
        <v>0</v>
      </c>
      <c r="Z175" s="21"/>
      <c r="AA175" s="51">
        <v>6.7647631832024402</v>
      </c>
      <c r="AB175" s="21"/>
      <c r="AC175" s="12" t="s">
        <v>123</v>
      </c>
      <c r="AD175" s="51">
        <f t="shared" si="5"/>
        <v>0</v>
      </c>
      <c r="AE175" s="21"/>
      <c r="AF175" s="21"/>
      <c r="AG175" s="11" t="s">
        <v>72</v>
      </c>
    </row>
    <row r="176" spans="2:33">
      <c r="B176" s="28">
        <v>26</v>
      </c>
      <c r="C176" s="21"/>
      <c r="D176" s="29" t="s">
        <v>209</v>
      </c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9" t="s">
        <v>210</v>
      </c>
      <c r="Q176" s="21"/>
      <c r="R176" s="21"/>
      <c r="S176" s="21"/>
      <c r="T176" s="21"/>
      <c r="U176" s="21"/>
      <c r="V176" s="21"/>
      <c r="W176" s="21"/>
      <c r="X176" s="21"/>
      <c r="Y176" s="51">
        <v>0</v>
      </c>
      <c r="Z176" s="21"/>
      <c r="AA176" s="51">
        <v>267</v>
      </c>
      <c r="AB176" s="21"/>
      <c r="AC176" s="12" t="s">
        <v>71</v>
      </c>
      <c r="AD176" s="51">
        <f t="shared" si="5"/>
        <v>0</v>
      </c>
      <c r="AE176" s="21"/>
      <c r="AF176" s="21"/>
      <c r="AG176" s="11" t="s">
        <v>72</v>
      </c>
    </row>
    <row r="177" spans="2:35" ht="11.25" customHeight="1">
      <c r="B177" s="49">
        <f>AI177</f>
        <v>0</v>
      </c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I177" s="18">
        <f>SUM(AD151:AD176)</f>
        <v>0</v>
      </c>
    </row>
    <row r="178" spans="2:35" ht="0" hidden="1" customHeight="1"/>
    <row r="179" spans="2:35" ht="2.85" customHeight="1"/>
    <row r="180" spans="2:35" ht="11.25" customHeight="1">
      <c r="B180" s="22" t="s">
        <v>211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</row>
    <row r="181" spans="2:35" ht="1.5" customHeight="1"/>
    <row r="182" spans="2:35" ht="11.25" customHeight="1">
      <c r="C182" s="28" t="s">
        <v>115</v>
      </c>
      <c r="D182" s="21"/>
      <c r="F182" s="51">
        <f>AI177</f>
        <v>0</v>
      </c>
      <c r="G182" s="21"/>
      <c r="H182" s="21"/>
      <c r="I182" s="21"/>
      <c r="J182" s="21"/>
      <c r="K182" s="21"/>
      <c r="L182" s="21"/>
      <c r="M182" s="21"/>
      <c r="N182" s="21"/>
      <c r="O182" s="29" t="s">
        <v>116</v>
      </c>
      <c r="P182" s="21"/>
      <c r="Q182" s="21"/>
      <c r="R182" s="21"/>
      <c r="S182" s="21"/>
      <c r="T182" s="21"/>
      <c r="U182" s="21"/>
    </row>
    <row r="183" spans="2:35" ht="12.75" customHeight="1"/>
    <row r="184" spans="2:35" ht="11.45" customHeight="1">
      <c r="B184" s="29" t="s">
        <v>2</v>
      </c>
      <c r="C184" s="21"/>
      <c r="D184" s="21"/>
      <c r="E184" s="21"/>
      <c r="F184" s="21"/>
      <c r="G184" s="20" t="s">
        <v>14</v>
      </c>
      <c r="H184" s="21"/>
      <c r="I184" s="21"/>
      <c r="J184" s="21"/>
      <c r="K184" s="21"/>
      <c r="L184" s="21"/>
      <c r="M184" s="21"/>
      <c r="N184" s="21"/>
      <c r="O184" s="21"/>
      <c r="P184" s="21"/>
    </row>
    <row r="185" spans="2:35" ht="11.25" customHeight="1">
      <c r="B185" s="29" t="s">
        <v>212</v>
      </c>
      <c r="C185" s="21"/>
      <c r="D185" s="21"/>
      <c r="E185" s="21"/>
      <c r="F185" s="21"/>
      <c r="G185" s="28">
        <f>AD159*0.05+AD160*0.05+AD161*0.05+AD163*0.05+AD164*0.05+AD167*0.05+AD168*0.05+AD174*0.05+AD176*0.05</f>
        <v>0</v>
      </c>
      <c r="H185" s="21"/>
      <c r="I185" s="21"/>
      <c r="J185" s="21"/>
      <c r="K185" s="21"/>
      <c r="L185" s="21"/>
      <c r="M185" s="21"/>
      <c r="N185" s="21"/>
      <c r="O185" s="21"/>
      <c r="P185" s="21"/>
    </row>
    <row r="186" spans="2:35" ht="0" hidden="1" customHeight="1"/>
    <row r="187" spans="2:35" ht="14.1" customHeight="1"/>
    <row r="188" spans="2:35" ht="11.45" customHeight="1">
      <c r="B188" s="25" t="s">
        <v>2</v>
      </c>
      <c r="C188" s="26"/>
      <c r="D188" s="26"/>
      <c r="E188" s="26"/>
      <c r="F188" s="26"/>
      <c r="G188" s="26"/>
      <c r="H188" s="26"/>
      <c r="I188" s="26"/>
      <c r="J188" s="26"/>
      <c r="L188" s="27" t="s">
        <v>13</v>
      </c>
      <c r="M188" s="26"/>
      <c r="N188" s="26"/>
      <c r="O188" s="26"/>
      <c r="P188" s="26"/>
      <c r="Q188" s="26"/>
    </row>
    <row r="189" spans="2:35" ht="11.25" customHeight="1">
      <c r="B189" s="27" t="s">
        <v>14</v>
      </c>
      <c r="C189" s="26"/>
      <c r="D189" s="26"/>
      <c r="E189" s="26"/>
      <c r="F189" s="26"/>
      <c r="G189" s="26"/>
      <c r="H189" s="26"/>
      <c r="I189" s="26"/>
      <c r="J189" s="26"/>
      <c r="K189" s="13"/>
      <c r="L189" s="47">
        <f>SUM(F182:G185)</f>
        <v>0</v>
      </c>
      <c r="M189" s="26"/>
      <c r="N189" s="26"/>
      <c r="O189" s="26"/>
      <c r="P189" s="26"/>
      <c r="Q189" s="26"/>
    </row>
    <row r="190" spans="2:35" ht="0" hidden="1" customHeight="1"/>
    <row r="191" spans="2:35" ht="3" customHeight="1"/>
    <row r="192" spans="2:35" ht="11.25" customHeight="1">
      <c r="B192" s="23" t="s">
        <v>52</v>
      </c>
      <c r="C192" s="21"/>
      <c r="D192" s="21"/>
      <c r="E192" s="21"/>
      <c r="F192" s="21"/>
      <c r="G192" s="21"/>
      <c r="H192" s="21"/>
      <c r="I192" s="21"/>
      <c r="J192" s="21"/>
      <c r="L192" s="48">
        <f>L189</f>
        <v>0</v>
      </c>
      <c r="M192" s="21"/>
      <c r="N192" s="21"/>
      <c r="O192" s="21"/>
      <c r="P192" s="21"/>
      <c r="Q192" s="21"/>
    </row>
    <row r="193" ht="0" hidden="1" customHeight="1"/>
  </sheetData>
  <mergeCells count="509">
    <mergeCell ref="A6:AH6"/>
    <mergeCell ref="B9:AG9"/>
    <mergeCell ref="B11:C11"/>
    <mergeCell ref="D11:O11"/>
    <mergeCell ref="P11:X11"/>
    <mergeCell ref="Y11:Z11"/>
    <mergeCell ref="AA11:AB11"/>
    <mergeCell ref="AD11:AF11"/>
    <mergeCell ref="W1:Y1"/>
    <mergeCell ref="H2:AE2"/>
    <mergeCell ref="A4:H5"/>
    <mergeCell ref="S4:W5"/>
    <mergeCell ref="AB4:AD5"/>
    <mergeCell ref="B14:AG14"/>
    <mergeCell ref="B15:C15"/>
    <mergeCell ref="D15:O15"/>
    <mergeCell ref="P15:X15"/>
    <mergeCell ref="Y15:Z15"/>
    <mergeCell ref="AA15:AB15"/>
    <mergeCell ref="AD15:AF15"/>
    <mergeCell ref="AD12:AF12"/>
    <mergeCell ref="B13:C13"/>
    <mergeCell ref="D13:O13"/>
    <mergeCell ref="P13:X13"/>
    <mergeCell ref="Y13:Z13"/>
    <mergeCell ref="AA13:AB13"/>
    <mergeCell ref="AD13:AF13"/>
    <mergeCell ref="B12:C12"/>
    <mergeCell ref="D12:O12"/>
    <mergeCell ref="P12:X12"/>
    <mergeCell ref="Y12:Z12"/>
    <mergeCell ref="AA12:AB12"/>
    <mergeCell ref="AD16:AF16"/>
    <mergeCell ref="B17:C17"/>
    <mergeCell ref="D17:O17"/>
    <mergeCell ref="P17:X17"/>
    <mergeCell ref="Y17:Z17"/>
    <mergeCell ref="AA17:AB17"/>
    <mergeCell ref="AD17:AF17"/>
    <mergeCell ref="B16:C16"/>
    <mergeCell ref="D16:O16"/>
    <mergeCell ref="P16:X16"/>
    <mergeCell ref="Y16:Z16"/>
    <mergeCell ref="AA16:AB16"/>
    <mergeCell ref="AD18:AF18"/>
    <mergeCell ref="B19:C19"/>
    <mergeCell ref="D19:O19"/>
    <mergeCell ref="P19:X19"/>
    <mergeCell ref="Y19:Z19"/>
    <mergeCell ref="AA19:AB19"/>
    <mergeCell ref="AD19:AF19"/>
    <mergeCell ref="B18:C18"/>
    <mergeCell ref="D18:O18"/>
    <mergeCell ref="P18:X18"/>
    <mergeCell ref="Y18:Z18"/>
    <mergeCell ref="AA18:AB18"/>
    <mergeCell ref="AD20:AF20"/>
    <mergeCell ref="B21:C21"/>
    <mergeCell ref="D21:O21"/>
    <mergeCell ref="P21:X21"/>
    <mergeCell ref="Y21:Z21"/>
    <mergeCell ref="AA21:AB21"/>
    <mergeCell ref="AD21:AF21"/>
    <mergeCell ref="B20:C20"/>
    <mergeCell ref="D20:O20"/>
    <mergeCell ref="P20:X20"/>
    <mergeCell ref="Y20:Z20"/>
    <mergeCell ref="AA20:AB20"/>
    <mergeCell ref="AD22:AF22"/>
    <mergeCell ref="B23:C23"/>
    <mergeCell ref="D23:O23"/>
    <mergeCell ref="P23:X23"/>
    <mergeCell ref="Y23:Z23"/>
    <mergeCell ref="AA23:AB23"/>
    <mergeCell ref="AD23:AF23"/>
    <mergeCell ref="B22:C22"/>
    <mergeCell ref="D22:O22"/>
    <mergeCell ref="P22:X22"/>
    <mergeCell ref="Y22:Z22"/>
    <mergeCell ref="AA22:AB22"/>
    <mergeCell ref="AD24:AF24"/>
    <mergeCell ref="B25:C25"/>
    <mergeCell ref="D25:O25"/>
    <mergeCell ref="P25:X25"/>
    <mergeCell ref="Y25:Z25"/>
    <mergeCell ref="AA25:AB25"/>
    <mergeCell ref="AD25:AF25"/>
    <mergeCell ref="B24:C24"/>
    <mergeCell ref="D24:O24"/>
    <mergeCell ref="P24:X24"/>
    <mergeCell ref="Y24:Z24"/>
    <mergeCell ref="AA24:AB24"/>
    <mergeCell ref="AD26:AF26"/>
    <mergeCell ref="B27:C27"/>
    <mergeCell ref="D27:O27"/>
    <mergeCell ref="P27:X27"/>
    <mergeCell ref="Y27:Z27"/>
    <mergeCell ref="AA27:AB27"/>
    <mergeCell ref="AD27:AF27"/>
    <mergeCell ref="B26:C26"/>
    <mergeCell ref="D26:O26"/>
    <mergeCell ref="P26:X26"/>
    <mergeCell ref="Y26:Z26"/>
    <mergeCell ref="AA26:AB26"/>
    <mergeCell ref="AD28:AF28"/>
    <mergeCell ref="B29:AG29"/>
    <mergeCell ref="B32:AG32"/>
    <mergeCell ref="C34:D34"/>
    <mergeCell ref="F34:N34"/>
    <mergeCell ref="O34:U34"/>
    <mergeCell ref="B28:C28"/>
    <mergeCell ref="D28:O28"/>
    <mergeCell ref="P28:X28"/>
    <mergeCell ref="Y28:Z28"/>
    <mergeCell ref="AA28:AB28"/>
    <mergeCell ref="B43:AG43"/>
    <mergeCell ref="B45:C45"/>
    <mergeCell ref="D45:O45"/>
    <mergeCell ref="P45:X45"/>
    <mergeCell ref="Y45:Z45"/>
    <mergeCell ref="AA45:AB45"/>
    <mergeCell ref="AD45:AF45"/>
    <mergeCell ref="B36:J36"/>
    <mergeCell ref="L36:Q36"/>
    <mergeCell ref="B37:J37"/>
    <mergeCell ref="L37:Q37"/>
    <mergeCell ref="B40:J40"/>
    <mergeCell ref="L40:Q40"/>
    <mergeCell ref="AD46:AF46"/>
    <mergeCell ref="B47:C47"/>
    <mergeCell ref="D47:O47"/>
    <mergeCell ref="P47:X47"/>
    <mergeCell ref="Y47:Z47"/>
    <mergeCell ref="AA47:AB47"/>
    <mergeCell ref="AD47:AF47"/>
    <mergeCell ref="B46:C46"/>
    <mergeCell ref="D46:O46"/>
    <mergeCell ref="P46:X46"/>
    <mergeCell ref="Y46:Z46"/>
    <mergeCell ref="AA46:AB46"/>
    <mergeCell ref="AD48:AF48"/>
    <mergeCell ref="B49:C49"/>
    <mergeCell ref="D49:O49"/>
    <mergeCell ref="P49:X49"/>
    <mergeCell ref="Y49:Z49"/>
    <mergeCell ref="AA49:AB49"/>
    <mergeCell ref="AD49:AF49"/>
    <mergeCell ref="B48:C48"/>
    <mergeCell ref="D48:O48"/>
    <mergeCell ref="P48:X48"/>
    <mergeCell ref="Y48:Z48"/>
    <mergeCell ref="AA48:AB48"/>
    <mergeCell ref="B52:AG52"/>
    <mergeCell ref="B54:AG54"/>
    <mergeCell ref="C56:D56"/>
    <mergeCell ref="F56:N56"/>
    <mergeCell ref="O56:U56"/>
    <mergeCell ref="AD50:AF50"/>
    <mergeCell ref="B51:C51"/>
    <mergeCell ref="D51:O51"/>
    <mergeCell ref="P51:X51"/>
    <mergeCell ref="Y51:Z51"/>
    <mergeCell ref="AA51:AB51"/>
    <mergeCell ref="AD51:AF51"/>
    <mergeCell ref="B50:C50"/>
    <mergeCell ref="D50:O50"/>
    <mergeCell ref="P50:X50"/>
    <mergeCell ref="Y50:Z50"/>
    <mergeCell ref="AA50:AB50"/>
    <mergeCell ref="B66:AG66"/>
    <mergeCell ref="B68:C68"/>
    <mergeCell ref="D68:O68"/>
    <mergeCell ref="P68:X68"/>
    <mergeCell ref="Y68:Z68"/>
    <mergeCell ref="AA68:AB68"/>
    <mergeCell ref="AD68:AF68"/>
    <mergeCell ref="B58:J58"/>
    <mergeCell ref="L58:Q58"/>
    <mergeCell ref="B59:J59"/>
    <mergeCell ref="L59:Q59"/>
    <mergeCell ref="B62:J62"/>
    <mergeCell ref="L62:Q62"/>
    <mergeCell ref="AD69:AF69"/>
    <mergeCell ref="B70:AG70"/>
    <mergeCell ref="B72:AG72"/>
    <mergeCell ref="C74:D74"/>
    <mergeCell ref="F74:I74"/>
    <mergeCell ref="J74:S74"/>
    <mergeCell ref="B69:C69"/>
    <mergeCell ref="D69:O69"/>
    <mergeCell ref="P69:X69"/>
    <mergeCell ref="Y69:Z69"/>
    <mergeCell ref="AA69:AB69"/>
    <mergeCell ref="B84:AG84"/>
    <mergeCell ref="B86:C86"/>
    <mergeCell ref="D86:O86"/>
    <mergeCell ref="P86:X86"/>
    <mergeCell ref="Y86:Z86"/>
    <mergeCell ref="AA86:AB86"/>
    <mergeCell ref="AD86:AF86"/>
    <mergeCell ref="B76:J76"/>
    <mergeCell ref="L76:Q76"/>
    <mergeCell ref="B77:J77"/>
    <mergeCell ref="L77:Q77"/>
    <mergeCell ref="B80:J80"/>
    <mergeCell ref="L80:Q80"/>
    <mergeCell ref="AD87:AF87"/>
    <mergeCell ref="B88:C88"/>
    <mergeCell ref="D88:O88"/>
    <mergeCell ref="P88:X88"/>
    <mergeCell ref="Y88:Z88"/>
    <mergeCell ref="AA88:AB88"/>
    <mergeCell ref="AD88:AF88"/>
    <mergeCell ref="B87:C87"/>
    <mergeCell ref="D87:O87"/>
    <mergeCell ref="P87:X87"/>
    <mergeCell ref="Y87:Z87"/>
    <mergeCell ref="AA87:AB87"/>
    <mergeCell ref="AD89:AF89"/>
    <mergeCell ref="B90:AG90"/>
    <mergeCell ref="B93:AG93"/>
    <mergeCell ref="C95:D95"/>
    <mergeCell ref="F95:L95"/>
    <mergeCell ref="N95:T95"/>
    <mergeCell ref="B89:C89"/>
    <mergeCell ref="D89:O89"/>
    <mergeCell ref="P89:X89"/>
    <mergeCell ref="Y89:Z89"/>
    <mergeCell ref="AA89:AB89"/>
    <mergeCell ref="B104:AG104"/>
    <mergeCell ref="B106:C106"/>
    <mergeCell ref="D106:O106"/>
    <mergeCell ref="P106:X106"/>
    <mergeCell ref="Y106:Z106"/>
    <mergeCell ref="AA106:AB106"/>
    <mergeCell ref="AD106:AF106"/>
    <mergeCell ref="B97:J97"/>
    <mergeCell ref="L97:Q97"/>
    <mergeCell ref="B98:J98"/>
    <mergeCell ref="L98:Q98"/>
    <mergeCell ref="B101:J101"/>
    <mergeCell ref="L101:Q101"/>
    <mergeCell ref="AD107:AF107"/>
    <mergeCell ref="B108:C108"/>
    <mergeCell ref="D108:O108"/>
    <mergeCell ref="P108:X108"/>
    <mergeCell ref="Y108:Z108"/>
    <mergeCell ref="AA108:AB108"/>
    <mergeCell ref="AD108:AF108"/>
    <mergeCell ref="B107:C107"/>
    <mergeCell ref="D107:O107"/>
    <mergeCell ref="P107:X107"/>
    <mergeCell ref="Y107:Z107"/>
    <mergeCell ref="AA107:AB107"/>
    <mergeCell ref="AD109:AF109"/>
    <mergeCell ref="B110:C110"/>
    <mergeCell ref="D110:O110"/>
    <mergeCell ref="P110:X110"/>
    <mergeCell ref="Y110:Z110"/>
    <mergeCell ref="AA110:AB110"/>
    <mergeCell ref="AD110:AF110"/>
    <mergeCell ref="B109:C109"/>
    <mergeCell ref="D109:O109"/>
    <mergeCell ref="P109:X109"/>
    <mergeCell ref="Y109:Z109"/>
    <mergeCell ref="AA109:AB109"/>
    <mergeCell ref="B113:AG113"/>
    <mergeCell ref="B115:AG115"/>
    <mergeCell ref="C117:D117"/>
    <mergeCell ref="F117:L117"/>
    <mergeCell ref="N117:T117"/>
    <mergeCell ref="AD111:AF111"/>
    <mergeCell ref="B112:C112"/>
    <mergeCell ref="D112:O112"/>
    <mergeCell ref="P112:X112"/>
    <mergeCell ref="Y112:Z112"/>
    <mergeCell ref="AA112:AB112"/>
    <mergeCell ref="AD112:AF112"/>
    <mergeCell ref="B111:C111"/>
    <mergeCell ref="D111:O111"/>
    <mergeCell ref="P111:X111"/>
    <mergeCell ref="Y111:Z111"/>
    <mergeCell ref="AA111:AB111"/>
    <mergeCell ref="B126:AG126"/>
    <mergeCell ref="B128:C128"/>
    <mergeCell ref="D128:O128"/>
    <mergeCell ref="P128:X128"/>
    <mergeCell ref="Y128:Z128"/>
    <mergeCell ref="AA128:AB128"/>
    <mergeCell ref="AD128:AF128"/>
    <mergeCell ref="B119:J119"/>
    <mergeCell ref="L119:Q119"/>
    <mergeCell ref="B120:J120"/>
    <mergeCell ref="L120:Q120"/>
    <mergeCell ref="B123:J123"/>
    <mergeCell ref="L123:Q123"/>
    <mergeCell ref="AD129:AF129"/>
    <mergeCell ref="B130:C130"/>
    <mergeCell ref="D130:O130"/>
    <mergeCell ref="P130:X130"/>
    <mergeCell ref="Y130:Z130"/>
    <mergeCell ref="AA130:AB130"/>
    <mergeCell ref="AD130:AF130"/>
    <mergeCell ref="B129:C129"/>
    <mergeCell ref="D129:O129"/>
    <mergeCell ref="P129:X129"/>
    <mergeCell ref="Y129:Z129"/>
    <mergeCell ref="AA129:AB129"/>
    <mergeCell ref="B133:AG133"/>
    <mergeCell ref="B136:AG136"/>
    <mergeCell ref="C138:D138"/>
    <mergeCell ref="F138:L138"/>
    <mergeCell ref="N138:T138"/>
    <mergeCell ref="AD131:AF131"/>
    <mergeCell ref="B132:C132"/>
    <mergeCell ref="D132:O132"/>
    <mergeCell ref="P132:X132"/>
    <mergeCell ref="Y132:Z132"/>
    <mergeCell ref="AA132:AB132"/>
    <mergeCell ref="AD132:AF132"/>
    <mergeCell ref="B131:C131"/>
    <mergeCell ref="D131:O131"/>
    <mergeCell ref="P131:X131"/>
    <mergeCell ref="Y131:Z131"/>
    <mergeCell ref="AA131:AB131"/>
    <mergeCell ref="B148:AG148"/>
    <mergeCell ref="B150:C150"/>
    <mergeCell ref="D150:O150"/>
    <mergeCell ref="P150:X150"/>
    <mergeCell ref="Y150:Z150"/>
    <mergeCell ref="AA150:AB150"/>
    <mergeCell ref="AD150:AF150"/>
    <mergeCell ref="B140:J140"/>
    <mergeCell ref="L140:Q140"/>
    <mergeCell ref="B141:J141"/>
    <mergeCell ref="L141:Q141"/>
    <mergeCell ref="B144:J144"/>
    <mergeCell ref="L144:Q144"/>
    <mergeCell ref="AD151:AF151"/>
    <mergeCell ref="B152:C152"/>
    <mergeCell ref="D152:O152"/>
    <mergeCell ref="P152:X152"/>
    <mergeCell ref="Y152:Z152"/>
    <mergeCell ref="AA152:AB152"/>
    <mergeCell ref="AD152:AF152"/>
    <mergeCell ref="B151:C151"/>
    <mergeCell ref="D151:O151"/>
    <mergeCell ref="P151:X151"/>
    <mergeCell ref="Y151:Z151"/>
    <mergeCell ref="AA151:AB151"/>
    <mergeCell ref="AD153:AF153"/>
    <mergeCell ref="B154:C154"/>
    <mergeCell ref="D154:O154"/>
    <mergeCell ref="P154:X154"/>
    <mergeCell ref="Y154:Z154"/>
    <mergeCell ref="AA154:AB154"/>
    <mergeCell ref="AD154:AF154"/>
    <mergeCell ref="B153:C153"/>
    <mergeCell ref="D153:O153"/>
    <mergeCell ref="P153:X153"/>
    <mergeCell ref="Y153:Z153"/>
    <mergeCell ref="AA153:AB153"/>
    <mergeCell ref="AD155:AF155"/>
    <mergeCell ref="B156:C156"/>
    <mergeCell ref="D156:O156"/>
    <mergeCell ref="P156:X156"/>
    <mergeCell ref="Y156:Z156"/>
    <mergeCell ref="AA156:AB156"/>
    <mergeCell ref="AD156:AF156"/>
    <mergeCell ref="B155:C155"/>
    <mergeCell ref="D155:O155"/>
    <mergeCell ref="P155:X155"/>
    <mergeCell ref="Y155:Z155"/>
    <mergeCell ref="AA155:AB155"/>
    <mergeCell ref="AD157:AF157"/>
    <mergeCell ref="B158:C158"/>
    <mergeCell ref="D158:O158"/>
    <mergeCell ref="P158:X158"/>
    <mergeCell ref="Y158:Z158"/>
    <mergeCell ref="AA158:AB158"/>
    <mergeCell ref="AD158:AF158"/>
    <mergeCell ref="B157:C157"/>
    <mergeCell ref="D157:O157"/>
    <mergeCell ref="P157:X157"/>
    <mergeCell ref="Y157:Z157"/>
    <mergeCell ref="AA157:AB157"/>
    <mergeCell ref="AD159:AF159"/>
    <mergeCell ref="B160:C160"/>
    <mergeCell ref="D160:O160"/>
    <mergeCell ref="P160:X160"/>
    <mergeCell ref="Y160:Z160"/>
    <mergeCell ref="AA160:AB160"/>
    <mergeCell ref="AD160:AF160"/>
    <mergeCell ref="B159:C159"/>
    <mergeCell ref="D159:O159"/>
    <mergeCell ref="P159:X159"/>
    <mergeCell ref="Y159:Z159"/>
    <mergeCell ref="AA159:AB159"/>
    <mergeCell ref="AD161:AF161"/>
    <mergeCell ref="B162:C162"/>
    <mergeCell ref="D162:O162"/>
    <mergeCell ref="P162:X162"/>
    <mergeCell ref="Y162:Z162"/>
    <mergeCell ref="AA162:AB162"/>
    <mergeCell ref="AD162:AF162"/>
    <mergeCell ref="B161:C161"/>
    <mergeCell ref="D161:O161"/>
    <mergeCell ref="P161:X161"/>
    <mergeCell ref="Y161:Z161"/>
    <mergeCell ref="AA161:AB161"/>
    <mergeCell ref="AD163:AF163"/>
    <mergeCell ref="B164:C164"/>
    <mergeCell ref="D164:O164"/>
    <mergeCell ref="P164:X164"/>
    <mergeCell ref="Y164:Z164"/>
    <mergeCell ref="AA164:AB164"/>
    <mergeCell ref="AD164:AF164"/>
    <mergeCell ref="B163:C163"/>
    <mergeCell ref="D163:O163"/>
    <mergeCell ref="P163:X163"/>
    <mergeCell ref="Y163:Z163"/>
    <mergeCell ref="AA163:AB163"/>
    <mergeCell ref="AD165:AF165"/>
    <mergeCell ref="B166:C166"/>
    <mergeCell ref="D166:O166"/>
    <mergeCell ref="P166:X166"/>
    <mergeCell ref="Y166:Z166"/>
    <mergeCell ref="AA166:AB166"/>
    <mergeCell ref="AD166:AF166"/>
    <mergeCell ref="B165:C165"/>
    <mergeCell ref="D165:O165"/>
    <mergeCell ref="P165:X165"/>
    <mergeCell ref="Y165:Z165"/>
    <mergeCell ref="AA165:AB165"/>
    <mergeCell ref="AD167:AF167"/>
    <mergeCell ref="B168:C168"/>
    <mergeCell ref="D168:O168"/>
    <mergeCell ref="P168:X168"/>
    <mergeCell ref="Y168:Z168"/>
    <mergeCell ref="AA168:AB168"/>
    <mergeCell ref="AD168:AF168"/>
    <mergeCell ref="B167:C167"/>
    <mergeCell ref="D167:O167"/>
    <mergeCell ref="P167:X167"/>
    <mergeCell ref="Y167:Z167"/>
    <mergeCell ref="AA167:AB167"/>
    <mergeCell ref="AD169:AF169"/>
    <mergeCell ref="B170:C170"/>
    <mergeCell ref="D170:O170"/>
    <mergeCell ref="P170:X170"/>
    <mergeCell ref="Y170:Z170"/>
    <mergeCell ref="AA170:AB170"/>
    <mergeCell ref="AD170:AF170"/>
    <mergeCell ref="B169:C169"/>
    <mergeCell ref="D169:O169"/>
    <mergeCell ref="P169:X169"/>
    <mergeCell ref="Y169:Z169"/>
    <mergeCell ref="AA169:AB169"/>
    <mergeCell ref="AD171:AF171"/>
    <mergeCell ref="B172:C172"/>
    <mergeCell ref="D172:O172"/>
    <mergeCell ref="P172:X172"/>
    <mergeCell ref="Y172:Z172"/>
    <mergeCell ref="AA172:AB172"/>
    <mergeCell ref="AD172:AF172"/>
    <mergeCell ref="B171:C171"/>
    <mergeCell ref="D171:O171"/>
    <mergeCell ref="P171:X171"/>
    <mergeCell ref="Y171:Z171"/>
    <mergeCell ref="AA171:AB171"/>
    <mergeCell ref="AD173:AF173"/>
    <mergeCell ref="B174:C174"/>
    <mergeCell ref="D174:O174"/>
    <mergeCell ref="P174:X174"/>
    <mergeCell ref="Y174:Z174"/>
    <mergeCell ref="AA174:AB174"/>
    <mergeCell ref="AD174:AF174"/>
    <mergeCell ref="B173:C173"/>
    <mergeCell ref="D173:O173"/>
    <mergeCell ref="P173:X173"/>
    <mergeCell ref="Y173:Z173"/>
    <mergeCell ref="AA173:AB173"/>
    <mergeCell ref="B177:AG177"/>
    <mergeCell ref="B180:AG180"/>
    <mergeCell ref="C182:D182"/>
    <mergeCell ref="F182:N182"/>
    <mergeCell ref="O182:U182"/>
    <mergeCell ref="AD175:AF175"/>
    <mergeCell ref="B176:C176"/>
    <mergeCell ref="D176:O176"/>
    <mergeCell ref="P176:X176"/>
    <mergeCell ref="Y176:Z176"/>
    <mergeCell ref="AA176:AB176"/>
    <mergeCell ref="AD176:AF176"/>
    <mergeCell ref="B175:C175"/>
    <mergeCell ref="D175:O175"/>
    <mergeCell ref="P175:X175"/>
    <mergeCell ref="Y175:Z175"/>
    <mergeCell ref="AA175:AB175"/>
    <mergeCell ref="B189:J189"/>
    <mergeCell ref="L189:Q189"/>
    <mergeCell ref="B192:J192"/>
    <mergeCell ref="L192:Q192"/>
    <mergeCell ref="B184:F184"/>
    <mergeCell ref="G184:P184"/>
    <mergeCell ref="B185:F185"/>
    <mergeCell ref="G185:P185"/>
    <mergeCell ref="B188:J188"/>
    <mergeCell ref="L188:Q188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Vlastnik</cp:lastModifiedBy>
  <dcterms:modified xsi:type="dcterms:W3CDTF">2018-11-05T00:19:37Z</dcterms:modified>
</cp:coreProperties>
</file>